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Кан. ПВХ Україна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0" i="4" l="1"/>
  <c r="D38" i="4" s="1"/>
  <c r="G38" i="4" s="1"/>
  <c r="D15" i="4" l="1"/>
  <c r="G15" i="4" s="1"/>
  <c r="D12" i="4"/>
  <c r="G12" i="4" s="1"/>
  <c r="D16" i="4"/>
  <c r="G16" i="4" s="1"/>
  <c r="D13" i="4"/>
  <c r="G13" i="4" s="1"/>
  <c r="D17" i="4"/>
  <c r="G17" i="4" s="1"/>
  <c r="D14" i="4"/>
  <c r="G14" i="4" s="1"/>
  <c r="D18" i="4"/>
  <c r="G18" i="4" s="1"/>
  <c r="D19" i="4"/>
  <c r="G19" i="4" s="1"/>
  <c r="D20" i="4"/>
  <c r="G20" i="4" s="1"/>
  <c r="D22" i="4"/>
  <c r="G22" i="4" s="1"/>
  <c r="D23" i="4"/>
  <c r="G23" i="4" s="1"/>
  <c r="D24" i="4"/>
  <c r="G24" i="4" s="1"/>
  <c r="D25" i="4"/>
  <c r="G25" i="4" s="1"/>
  <c r="D26" i="4"/>
  <c r="G26" i="4" s="1"/>
  <c r="D27" i="4"/>
  <c r="G27" i="4" s="1"/>
  <c r="D28" i="4"/>
  <c r="G28" i="4" s="1"/>
  <c r="D29" i="4"/>
  <c r="G29" i="4" s="1"/>
  <c r="D30" i="4"/>
  <c r="G30" i="4" s="1"/>
  <c r="D33" i="4"/>
  <c r="G33" i="4" s="1"/>
  <c r="D34" i="4"/>
  <c r="G34" i="4" s="1"/>
  <c r="D35" i="4"/>
  <c r="G35" i="4" s="1"/>
  <c r="D36" i="4"/>
  <c r="G36" i="4" s="1"/>
  <c r="D37" i="4"/>
  <c r="G37" i="4" s="1"/>
  <c r="G40" i="4" l="1"/>
</calcChain>
</file>

<file path=xl/sharedStrings.xml><?xml version="1.0" encoding="utf-8"?>
<sst xmlns="http://schemas.openxmlformats.org/spreadsheetml/2006/main" count="43" uniqueCount="36">
  <si>
    <t>грн.</t>
  </si>
  <si>
    <t>шт.</t>
  </si>
  <si>
    <t>50х250 мм</t>
  </si>
  <si>
    <t>Труба</t>
  </si>
  <si>
    <t>50х315 мм</t>
  </si>
  <si>
    <t>50х500 мм</t>
  </si>
  <si>
    <t>50х750 мм</t>
  </si>
  <si>
    <t>50х1000 мм</t>
  </si>
  <si>
    <t>50х1500 мм</t>
  </si>
  <si>
    <t>50х2000 мм</t>
  </si>
  <si>
    <t>50х3000 мм</t>
  </si>
  <si>
    <t>50х4000 мм</t>
  </si>
  <si>
    <t>110х250 мм</t>
  </si>
  <si>
    <t>110х315 мм</t>
  </si>
  <si>
    <t>110х500 мм</t>
  </si>
  <si>
    <t>110х750 мм</t>
  </si>
  <si>
    <t>110х1000 мм</t>
  </si>
  <si>
    <t>110х1500 мм</t>
  </si>
  <si>
    <t>110х2000 мм</t>
  </si>
  <si>
    <t>110х3000 мм</t>
  </si>
  <si>
    <t>110х4000 мм</t>
  </si>
  <si>
    <t xml:space="preserve">ТОВ "ОЛДІМ"            </t>
  </si>
  <si>
    <t xml:space="preserve"> www.oldim.kiev.ua</t>
  </si>
  <si>
    <t>м.Київ, вул. Коноплянська, 12</t>
  </si>
  <si>
    <t>тел.: (044) 461-82-30, моб.: (063) 453 95 83</t>
  </si>
  <si>
    <t>e-mail: oldim.kiev@gmail.com</t>
  </si>
  <si>
    <t>Каналізація ПВХ Україна</t>
  </si>
  <si>
    <t>Назва</t>
  </si>
  <si>
    <t>Розмір</t>
  </si>
  <si>
    <t>Роздріб</t>
  </si>
  <si>
    <t>Знижка</t>
  </si>
  <si>
    <t>Замовлення</t>
  </si>
  <si>
    <t>Сума в  гривні</t>
  </si>
  <si>
    <t>Внутрішня каналізація ПВХ Україна</t>
  </si>
  <si>
    <t>Зовнішня каналізація ПВХ Україна</t>
  </si>
  <si>
    <t>Комерційна пропозиція від 30.06.2021р. Ціни з ПДВ в ГРН. зі складу в Києві.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</si>
</sst>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2]\ #,##0.00"/>
    <numFmt numFmtId="165" formatCode="#,##0.00_р_."/>
    <numFmt numFmtId="166" formatCode="_-* #,##0.00\ [$€-1]_-;\-* #,##0.00\ [$€-1]_-;_-* &quot;-&quot;??\ [$€-1]_-"/>
  </numFmts>
  <fonts count="18">
    <font>
      <sz val="11"/>
      <color theme="1"/>
      <name val="Calibri"/>
      <family val="2"/>
      <scheme val="minor"/>
    </font>
    <font>
      <b/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12"/>
      <name val="Arial Cyr"/>
      <charset val="204"/>
    </font>
    <font>
      <b/>
      <sz val="15"/>
      <name val="Times New Roman"/>
      <family val="1"/>
      <charset val="204"/>
    </font>
    <font>
      <b/>
      <sz val="10"/>
      <name val="Arial"/>
      <family val="2"/>
      <charset val="204"/>
    </font>
    <font>
      <b/>
      <sz val="15"/>
      <name val="Arial"/>
      <family val="2"/>
      <charset val="204"/>
    </font>
    <font>
      <sz val="10"/>
      <name val="Arial"/>
      <family val="2"/>
      <charset val="204"/>
    </font>
    <font>
      <sz val="10"/>
      <name val="Arial CE"/>
      <charset val="238"/>
    </font>
    <font>
      <sz val="11"/>
      <name val="Arial Cyr"/>
      <charset val="204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166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3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Protection="0"/>
    <xf numFmtId="0" fontId="17" fillId="0" borderId="0"/>
  </cellStyleXfs>
  <cellXfs count="61">
    <xf numFmtId="0" fontId="0" fillId="0" borderId="0" xfId="0"/>
    <xf numFmtId="0" fontId="6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0" fontId="7" fillId="2" borderId="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7" fillId="0" borderId="10" xfId="2" applyNumberFormat="1" applyFont="1" applyBorder="1" applyAlignment="1"/>
    <xf numFmtId="165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165" fontId="7" fillId="0" borderId="13" xfId="2" applyNumberFormat="1" applyFont="1" applyBorder="1" applyAlignment="1"/>
    <xf numFmtId="0" fontId="9" fillId="0" borderId="13" xfId="0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5" fontId="7" fillId="0" borderId="6" xfId="2" applyNumberFormat="1" applyFont="1" applyBorder="1" applyAlignment="1"/>
    <xf numFmtId="165" fontId="9" fillId="0" borderId="10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5" fontId="7" fillId="0" borderId="2" xfId="2" applyNumberFormat="1" applyFont="1" applyBorder="1" applyAlignment="1"/>
    <xf numFmtId="165" fontId="9" fillId="0" borderId="4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9" fillId="0" borderId="0" xfId="0" applyFont="1"/>
    <xf numFmtId="0" fontId="9" fillId="0" borderId="12" xfId="0" applyFont="1" applyBorder="1"/>
    <xf numFmtId="2" fontId="3" fillId="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" fontId="5" fillId="0" borderId="0" xfId="1" applyNumberFormat="1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5">
    <cellStyle name="Euro" xfId="3"/>
    <cellStyle name="Normalny 2" xfId="4"/>
    <cellStyle name="Normalny 2 2" xfId="5"/>
    <cellStyle name="Normalny 3" xfId="6"/>
    <cellStyle name="Normalny 3 2" xfId="7"/>
    <cellStyle name="Normalny 3 2 2" xfId="8"/>
    <cellStyle name="Normalny 7" xfId="9"/>
    <cellStyle name="Procentowy 2" xfId="10"/>
    <cellStyle name="Procentowy 3" xfId="11"/>
    <cellStyle name="Гиперссылка" xfId="1" builtinId="8"/>
    <cellStyle name="Гиперссылка 2" xfId="12"/>
    <cellStyle name="Обычный" xfId="0" builtinId="0"/>
    <cellStyle name="Обычный 2" xfId="2"/>
    <cellStyle name="Обычный 3" xfId="13"/>
    <cellStyle name="常规_Sheet1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13</xdr:row>
      <xdr:rowOff>114300</xdr:rowOff>
    </xdr:from>
    <xdr:to>
      <xdr:col>0</xdr:col>
      <xdr:colOff>1066800</xdr:colOff>
      <xdr:row>20</xdr:row>
      <xdr:rowOff>9525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49880"/>
          <a:ext cx="70485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554354</xdr:colOff>
      <xdr:row>32</xdr:row>
      <xdr:rowOff>120015</xdr:rowOff>
    </xdr:from>
    <xdr:to>
      <xdr:col>0</xdr:col>
      <xdr:colOff>1105948</xdr:colOff>
      <xdr:row>38</xdr:row>
      <xdr:rowOff>129540</xdr:rowOff>
    </xdr:to>
    <xdr:pic>
      <xdr:nvPicPr>
        <xdr:cNvPr id="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54354" y="6406515"/>
          <a:ext cx="551594" cy="110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1662892</xdr:colOff>
      <xdr:row>5</xdr:row>
      <xdr:rowOff>38100</xdr:rowOff>
    </xdr:to>
    <xdr:pic>
      <xdr:nvPicPr>
        <xdr:cNvPr id="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843992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&#1077;&#1088;&#1084;&#1080;&#1085;&#1072;&#1083;/&#1055;&#1056;&#1040;&#1049;&#1057;&#1067;%2001.05.2019_&#1053;&#1054;&#1042;&#1067;&#1045;/OLDIM_&#1087;&#1088;&#1072;&#1081;&#1089;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лдим"/>
      <sheetName val="Вн.трубы HTPlus Magnaplast"/>
      <sheetName val="Вн.фитинги HTPlus Magnaplast"/>
      <sheetName val="Бесшумка Ultra dB Magnaplast"/>
      <sheetName val="Нар.трубы ПВХ Magnaplast"/>
      <sheetName val="Нар.фитинги ПВХ Magnaplast"/>
      <sheetName val="Нар.трубы.гофр. Magnaplast"/>
      <sheetName val="Нар.фитинг.гофр. Magnaplast "/>
      <sheetName val="SC Колодцы Magnaplast"/>
      <sheetName val="Напорная канализация НПВХ"/>
      <sheetName val="Вн.трубы ПП"/>
      <sheetName val="Кан. ПВХ Украина"/>
      <sheetName val="Трапы Aquer"/>
      <sheetName val="Аксессуары"/>
      <sheetName val="Tweetop система PERT"/>
      <sheetName val="Aquer система PPR"/>
      <sheetName val="Теплый пол"/>
      <sheetName val="Система Heat-Pex"/>
      <sheetName val="Радиаторы Mastas"/>
      <sheetName val="Радиаторы Korad"/>
      <sheetName val="Запорная арматура Aquer"/>
      <sheetName val="Запорная арматура ITAP"/>
      <sheetName val="Резьбовые фитинги INYECTOMETAL"/>
      <sheetName val="Хомуты Aquer "/>
      <sheetName val="Трубы ПЭ"/>
      <sheetName val="Фитинги для ПЭ - MPJ, Astore"/>
      <sheetName val="Фитинги для ПЭ - Unidelta"/>
      <sheetName val="Фитинги терморезисторные"/>
      <sheetName val="Фитинги стыковые "/>
      <sheetName val="Фланцы  сталь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dim-kiev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42"/>
  <sheetViews>
    <sheetView tabSelected="1" workbookViewId="0">
      <pane ySplit="11" topLeftCell="A12" activePane="bottomLeft" state="frozen"/>
      <selection pane="bottomLeft" activeCell="K34" sqref="K34"/>
    </sheetView>
  </sheetViews>
  <sheetFormatPr defaultRowHeight="14.4"/>
  <cols>
    <col min="1" max="1" width="18.109375" customWidth="1"/>
    <col min="2" max="2" width="32.109375" customWidth="1"/>
    <col min="3" max="3" width="9.6640625" customWidth="1"/>
    <col min="4" max="4" width="10.109375" customWidth="1"/>
    <col min="6" max="6" width="12.5546875" customWidth="1"/>
    <col min="7" max="7" width="10.33203125" customWidth="1"/>
  </cols>
  <sheetData>
    <row r="1" spans="1:10">
      <c r="C1" s="49" t="s">
        <v>21</v>
      </c>
      <c r="D1" s="50"/>
      <c r="E1" s="50"/>
      <c r="F1" s="50"/>
      <c r="G1" s="50"/>
    </row>
    <row r="2" spans="1:10">
      <c r="C2" s="51" t="s">
        <v>23</v>
      </c>
      <c r="D2" s="48"/>
      <c r="E2" s="48"/>
      <c r="F2" s="48"/>
      <c r="G2" s="48"/>
    </row>
    <row r="3" spans="1:10">
      <c r="C3" s="47" t="s">
        <v>24</v>
      </c>
      <c r="D3" s="48"/>
      <c r="E3" s="48"/>
      <c r="F3" s="48"/>
      <c r="G3" s="48"/>
    </row>
    <row r="4" spans="1:10">
      <c r="C4" s="47" t="s">
        <v>25</v>
      </c>
      <c r="D4" s="48"/>
      <c r="E4" s="48"/>
      <c r="F4" s="48"/>
      <c r="G4" s="48"/>
    </row>
    <row r="5" spans="1:10">
      <c r="C5" s="53" t="s">
        <v>22</v>
      </c>
      <c r="D5" s="48"/>
      <c r="E5" s="48"/>
      <c r="F5" s="48"/>
      <c r="G5" s="48"/>
    </row>
    <row r="6" spans="1:10" ht="8.25" customHeight="1" thickBot="1"/>
    <row r="7" spans="1:10" ht="21" customHeight="1" thickBot="1">
      <c r="A7" s="54" t="s">
        <v>26</v>
      </c>
      <c r="B7" s="54"/>
      <c r="C7" s="54"/>
      <c r="D7" s="54"/>
      <c r="E7" s="54"/>
      <c r="F7" s="54"/>
      <c r="G7" s="54"/>
      <c r="H7" s="1"/>
      <c r="I7" s="1"/>
      <c r="J7" s="1"/>
    </row>
    <row r="8" spans="1:10" ht="7.5" customHeight="1" thickBot="1"/>
    <row r="9" spans="1:10" ht="27" thickBot="1">
      <c r="A9" s="55" t="s">
        <v>27</v>
      </c>
      <c r="B9" s="57" t="s">
        <v>28</v>
      </c>
      <c r="C9" s="2" t="s">
        <v>29</v>
      </c>
      <c r="D9" s="3" t="s">
        <v>30</v>
      </c>
      <c r="E9" s="4"/>
      <c r="F9" s="2" t="s">
        <v>31</v>
      </c>
      <c r="G9" s="59" t="s">
        <v>32</v>
      </c>
    </row>
    <row r="10" spans="1:10" ht="15" thickBot="1">
      <c r="A10" s="56"/>
      <c r="B10" s="58"/>
      <c r="C10" s="5" t="s">
        <v>0</v>
      </c>
      <c r="D10" s="6">
        <f>[1]Олдим!E25</f>
        <v>0</v>
      </c>
      <c r="E10" s="4"/>
      <c r="F10" s="7" t="s">
        <v>1</v>
      </c>
      <c r="G10" s="58"/>
    </row>
    <row r="11" spans="1:10" ht="20.25" customHeight="1" thickBot="1">
      <c r="A11" s="60" t="s">
        <v>33</v>
      </c>
      <c r="B11" s="52"/>
      <c r="C11" s="52"/>
      <c r="D11" s="52"/>
      <c r="E11" s="52"/>
      <c r="F11" s="52"/>
      <c r="G11" s="8"/>
    </row>
    <row r="12" spans="1:10">
      <c r="A12" s="9"/>
      <c r="B12" s="10" t="s">
        <v>2</v>
      </c>
      <c r="C12" s="11">
        <v>8.84</v>
      </c>
      <c r="D12" s="12">
        <f t="shared" ref="D12:D20" si="0">C12-C12*($D$10)</f>
        <v>8.84</v>
      </c>
      <c r="E12" s="13"/>
      <c r="F12" s="14"/>
      <c r="G12" s="15">
        <f t="shared" ref="G12:G20" si="1">F12*D12</f>
        <v>0</v>
      </c>
    </row>
    <row r="13" spans="1:10">
      <c r="A13" s="16" t="s">
        <v>3</v>
      </c>
      <c r="B13" s="10" t="s">
        <v>4</v>
      </c>
      <c r="C13" s="17">
        <v>10.52</v>
      </c>
      <c r="D13" s="12">
        <f t="shared" si="0"/>
        <v>10.52</v>
      </c>
      <c r="E13" s="13"/>
      <c r="F13" s="18"/>
      <c r="G13" s="19">
        <f t="shared" si="1"/>
        <v>0</v>
      </c>
    </row>
    <row r="14" spans="1:10">
      <c r="A14" s="20"/>
      <c r="B14" s="10" t="s">
        <v>5</v>
      </c>
      <c r="C14" s="17">
        <v>13.36</v>
      </c>
      <c r="D14" s="12">
        <f t="shared" si="0"/>
        <v>13.36</v>
      </c>
      <c r="E14" s="13"/>
      <c r="F14" s="18"/>
      <c r="G14" s="19">
        <f t="shared" si="1"/>
        <v>0</v>
      </c>
    </row>
    <row r="15" spans="1:10">
      <c r="A15" s="20"/>
      <c r="B15" s="10" t="s">
        <v>6</v>
      </c>
      <c r="C15" s="21">
        <v>18.27</v>
      </c>
      <c r="D15" s="12">
        <f t="shared" si="0"/>
        <v>18.27</v>
      </c>
      <c r="E15" s="13"/>
      <c r="F15" s="18"/>
      <c r="G15" s="19">
        <f t="shared" si="1"/>
        <v>0</v>
      </c>
    </row>
    <row r="16" spans="1:10">
      <c r="A16" s="20"/>
      <c r="B16" s="10" t="s">
        <v>7</v>
      </c>
      <c r="C16" s="17">
        <v>21.16</v>
      </c>
      <c r="D16" s="12">
        <f t="shared" si="0"/>
        <v>21.16</v>
      </c>
      <c r="E16" s="13"/>
      <c r="F16" s="18"/>
      <c r="G16" s="19">
        <f t="shared" si="1"/>
        <v>0</v>
      </c>
    </row>
    <row r="17" spans="1:7">
      <c r="A17" s="20"/>
      <c r="B17" s="10" t="s">
        <v>8</v>
      </c>
      <c r="C17" s="17">
        <v>30.27</v>
      </c>
      <c r="D17" s="12">
        <f t="shared" si="0"/>
        <v>30.27</v>
      </c>
      <c r="E17" s="13"/>
      <c r="F17" s="18"/>
      <c r="G17" s="22">
        <f t="shared" si="1"/>
        <v>0</v>
      </c>
    </row>
    <row r="18" spans="1:7">
      <c r="A18" s="20"/>
      <c r="B18" s="10" t="s">
        <v>9</v>
      </c>
      <c r="C18" s="17">
        <v>39.17</v>
      </c>
      <c r="D18" s="12">
        <f t="shared" si="0"/>
        <v>39.17</v>
      </c>
      <c r="E18" s="13"/>
      <c r="F18" s="18"/>
      <c r="G18" s="22">
        <f t="shared" si="1"/>
        <v>0</v>
      </c>
    </row>
    <row r="19" spans="1:7">
      <c r="A19" s="20"/>
      <c r="B19" s="10" t="s">
        <v>10</v>
      </c>
      <c r="C19" s="17">
        <v>57.34</v>
      </c>
      <c r="D19" s="12">
        <f t="shared" si="0"/>
        <v>57.34</v>
      </c>
      <c r="E19" s="13"/>
      <c r="F19" s="18"/>
      <c r="G19" s="23">
        <f t="shared" si="1"/>
        <v>0</v>
      </c>
    </row>
    <row r="20" spans="1:7">
      <c r="A20" s="20"/>
      <c r="B20" s="24" t="s">
        <v>11</v>
      </c>
      <c r="C20" s="21">
        <v>75.61</v>
      </c>
      <c r="D20" s="12">
        <f t="shared" si="0"/>
        <v>75.61</v>
      </c>
      <c r="E20" s="13"/>
      <c r="F20" s="18"/>
      <c r="G20" s="19">
        <f t="shared" si="1"/>
        <v>0</v>
      </c>
    </row>
    <row r="21" spans="1:7">
      <c r="A21" s="20"/>
      <c r="B21" s="18"/>
      <c r="C21" s="17"/>
      <c r="D21" s="12"/>
      <c r="E21" s="13"/>
      <c r="F21" s="18"/>
      <c r="G21" s="19"/>
    </row>
    <row r="22" spans="1:7">
      <c r="A22" s="20"/>
      <c r="B22" s="10" t="s">
        <v>12</v>
      </c>
      <c r="C22" s="17">
        <v>21.91</v>
      </c>
      <c r="D22" s="12">
        <f t="shared" ref="D22:D30" si="2">C22-C22*($D$10)</f>
        <v>21.91</v>
      </c>
      <c r="E22" s="13"/>
      <c r="F22" s="18"/>
      <c r="G22" s="25">
        <f t="shared" ref="G22:G30" si="3">F22*D22</f>
        <v>0</v>
      </c>
    </row>
    <row r="23" spans="1:7">
      <c r="A23" s="20"/>
      <c r="B23" s="10" t="s">
        <v>13</v>
      </c>
      <c r="C23" s="17">
        <v>23.85</v>
      </c>
      <c r="D23" s="12">
        <f t="shared" si="2"/>
        <v>23.85</v>
      </c>
      <c r="E23" s="13"/>
      <c r="F23" s="18"/>
      <c r="G23" s="25">
        <f t="shared" si="3"/>
        <v>0</v>
      </c>
    </row>
    <row r="24" spans="1:7">
      <c r="A24" s="20"/>
      <c r="B24" s="10" t="s">
        <v>14</v>
      </c>
      <c r="C24" s="17">
        <v>29.79</v>
      </c>
      <c r="D24" s="12">
        <f t="shared" si="2"/>
        <v>29.79</v>
      </c>
      <c r="E24" s="13"/>
      <c r="F24" s="18"/>
      <c r="G24" s="25">
        <f t="shared" si="3"/>
        <v>0</v>
      </c>
    </row>
    <row r="25" spans="1:7">
      <c r="A25" s="20"/>
      <c r="B25" s="10" t="s">
        <v>15</v>
      </c>
      <c r="C25" s="17">
        <v>43.47</v>
      </c>
      <c r="D25" s="12">
        <f t="shared" si="2"/>
        <v>43.47</v>
      </c>
      <c r="E25" s="13"/>
      <c r="F25" s="18"/>
      <c r="G25" s="25">
        <f t="shared" si="3"/>
        <v>0</v>
      </c>
    </row>
    <row r="26" spans="1:7">
      <c r="A26" s="20"/>
      <c r="B26" s="10" t="s">
        <v>16</v>
      </c>
      <c r="C26" s="17">
        <v>50.74</v>
      </c>
      <c r="D26" s="12">
        <f t="shared" si="2"/>
        <v>50.74</v>
      </c>
      <c r="E26" s="13"/>
      <c r="F26" s="18"/>
      <c r="G26" s="25">
        <f t="shared" si="3"/>
        <v>0</v>
      </c>
    </row>
    <row r="27" spans="1:7">
      <c r="A27" s="20"/>
      <c r="B27" s="10" t="s">
        <v>17</v>
      </c>
      <c r="C27" s="17">
        <v>70.39</v>
      </c>
      <c r="D27" s="12">
        <f t="shared" si="2"/>
        <v>70.39</v>
      </c>
      <c r="E27" s="13"/>
      <c r="F27" s="18"/>
      <c r="G27" s="25">
        <f t="shared" si="3"/>
        <v>0</v>
      </c>
    </row>
    <row r="28" spans="1:7">
      <c r="A28" s="20"/>
      <c r="B28" s="10" t="s">
        <v>18</v>
      </c>
      <c r="C28" s="17">
        <v>90.97</v>
      </c>
      <c r="D28" s="12">
        <f t="shared" si="2"/>
        <v>90.97</v>
      </c>
      <c r="E28" s="13"/>
      <c r="F28" s="18"/>
      <c r="G28" s="25">
        <f t="shared" si="3"/>
        <v>0</v>
      </c>
    </row>
    <row r="29" spans="1:7">
      <c r="A29" s="20"/>
      <c r="B29" s="10" t="s">
        <v>19</v>
      </c>
      <c r="C29" s="17">
        <v>133.32</v>
      </c>
      <c r="D29" s="12">
        <f t="shared" si="2"/>
        <v>133.32</v>
      </c>
      <c r="E29" s="13"/>
      <c r="F29" s="18"/>
      <c r="G29" s="25">
        <f t="shared" si="3"/>
        <v>0</v>
      </c>
    </row>
    <row r="30" spans="1:7">
      <c r="A30" s="20"/>
      <c r="B30" s="26" t="s">
        <v>20</v>
      </c>
      <c r="C30" s="17">
        <v>178.84</v>
      </c>
      <c r="D30" s="12">
        <f t="shared" si="2"/>
        <v>178.84</v>
      </c>
      <c r="E30" s="13"/>
      <c r="F30" s="27"/>
      <c r="G30" s="25">
        <f t="shared" si="3"/>
        <v>0</v>
      </c>
    </row>
    <row r="31" spans="1:7" ht="15" thickBot="1">
      <c r="A31" s="20"/>
      <c r="B31" s="27"/>
      <c r="C31" s="27"/>
      <c r="D31" s="28"/>
      <c r="E31" s="20"/>
      <c r="F31" s="27"/>
      <c r="G31" s="29"/>
    </row>
    <row r="32" spans="1:7" ht="20.25" customHeight="1" thickBot="1">
      <c r="A32" s="52" t="s">
        <v>34</v>
      </c>
      <c r="B32" s="52"/>
      <c r="C32" s="52"/>
      <c r="D32" s="52"/>
      <c r="E32" s="52"/>
      <c r="F32" s="52"/>
      <c r="G32" s="30"/>
    </row>
    <row r="33" spans="1:9">
      <c r="A33" s="31"/>
      <c r="B33" s="32" t="s">
        <v>14</v>
      </c>
      <c r="C33" s="33">
        <v>38.39</v>
      </c>
      <c r="D33" s="12">
        <f>C33-C33*($D$10)</f>
        <v>38.39</v>
      </c>
      <c r="E33" s="13"/>
      <c r="F33" s="14"/>
      <c r="G33" s="15">
        <f>F33*D33</f>
        <v>0</v>
      </c>
    </row>
    <row r="34" spans="1:9">
      <c r="A34" s="16" t="s">
        <v>3</v>
      </c>
      <c r="B34" s="10" t="s">
        <v>16</v>
      </c>
      <c r="C34" s="17">
        <v>65.88</v>
      </c>
      <c r="D34" s="12">
        <f t="shared" ref="D34:D38" si="4">C34-C34*($D$10)</f>
        <v>65.88</v>
      </c>
      <c r="E34" s="13"/>
      <c r="F34" s="18"/>
      <c r="G34" s="34">
        <f t="shared" ref="G34:G38" si="5">F34*D34</f>
        <v>0</v>
      </c>
    </row>
    <row r="35" spans="1:9">
      <c r="A35" s="16"/>
      <c r="B35" s="10" t="s">
        <v>17</v>
      </c>
      <c r="C35" s="17">
        <v>91.63</v>
      </c>
      <c r="D35" s="12">
        <f t="shared" si="4"/>
        <v>91.63</v>
      </c>
      <c r="E35" s="13"/>
      <c r="F35" s="18"/>
      <c r="G35" s="34">
        <f t="shared" si="5"/>
        <v>0</v>
      </c>
    </row>
    <row r="36" spans="1:9">
      <c r="A36" s="20"/>
      <c r="B36" s="10" t="s">
        <v>18</v>
      </c>
      <c r="C36" s="17">
        <v>118.65</v>
      </c>
      <c r="D36" s="12">
        <f t="shared" si="4"/>
        <v>118.65</v>
      </c>
      <c r="E36" s="13"/>
      <c r="F36" s="18"/>
      <c r="G36" s="19">
        <f t="shared" si="5"/>
        <v>0</v>
      </c>
    </row>
    <row r="37" spans="1:9">
      <c r="A37" s="20"/>
      <c r="B37" s="10" t="s">
        <v>19</v>
      </c>
      <c r="C37" s="17">
        <v>174.256</v>
      </c>
      <c r="D37" s="12">
        <f t="shared" si="4"/>
        <v>174.256</v>
      </c>
      <c r="E37" s="13"/>
      <c r="F37" s="18"/>
      <c r="G37" s="19">
        <f t="shared" si="5"/>
        <v>0</v>
      </c>
    </row>
    <row r="38" spans="1:9">
      <c r="A38" s="20"/>
      <c r="B38" s="10" t="s">
        <v>20</v>
      </c>
      <c r="C38" s="11">
        <v>233.94</v>
      </c>
      <c r="D38" s="12">
        <f t="shared" si="4"/>
        <v>233.94</v>
      </c>
      <c r="E38" s="13"/>
      <c r="F38" s="18"/>
      <c r="G38" s="35">
        <f t="shared" si="5"/>
        <v>0</v>
      </c>
    </row>
    <row r="39" spans="1:9" ht="15" thickBot="1">
      <c r="A39" s="36"/>
      <c r="B39" s="37"/>
      <c r="C39" s="38"/>
      <c r="D39" s="39"/>
      <c r="E39" s="20"/>
      <c r="F39" s="27"/>
      <c r="G39" s="37"/>
    </row>
    <row r="40" spans="1:9" ht="15" thickBot="1">
      <c r="A40" s="40"/>
      <c r="B40" s="40"/>
      <c r="C40" s="40"/>
      <c r="D40" s="40"/>
      <c r="E40" s="40"/>
      <c r="F40" s="41"/>
      <c r="G40" s="42">
        <f>SUM(G12:G39)</f>
        <v>0</v>
      </c>
      <c r="H40" s="43"/>
    </row>
    <row r="41" spans="1:9" ht="15" thickBot="1">
      <c r="A41" s="44"/>
      <c r="B41" s="44"/>
      <c r="C41" s="44"/>
      <c r="D41" s="44"/>
      <c r="E41" s="44"/>
      <c r="F41" s="44"/>
      <c r="G41" s="44"/>
      <c r="H41" s="44"/>
      <c r="I41" s="44"/>
    </row>
    <row r="42" spans="1:9">
      <c r="A42" s="45" t="s">
        <v>35</v>
      </c>
      <c r="B42" s="46"/>
      <c r="C42" s="46"/>
      <c r="D42" s="46"/>
      <c r="E42" s="46"/>
      <c r="F42" s="46"/>
      <c r="G42" s="46"/>
    </row>
  </sheetData>
  <mergeCells count="11">
    <mergeCell ref="C4:G4"/>
    <mergeCell ref="C1:G1"/>
    <mergeCell ref="C2:G2"/>
    <mergeCell ref="C3:G3"/>
    <mergeCell ref="A32:F32"/>
    <mergeCell ref="C5:G5"/>
    <mergeCell ref="A7:G7"/>
    <mergeCell ref="A9:A10"/>
    <mergeCell ref="B9:B10"/>
    <mergeCell ref="G9:G10"/>
    <mergeCell ref="A11:F11"/>
  </mergeCells>
  <hyperlinks>
    <hyperlink ref="C5" r:id="rId1" display="www.oldim-kiev.com.ua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Кан. ПВХ Україна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2021-07-01T08:35:36Z</dcterms:modified>
</cp:coreProperties>
</file>