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Запорная арматура Aquer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2" i="4" l="1"/>
  <c r="F82" i="4" l="1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15" i="4"/>
  <c r="F16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13" i="4"/>
  <c r="F14" i="4"/>
  <c r="F17" i="4"/>
  <c r="I17" i="4" l="1"/>
  <c r="K17" i="4" s="1"/>
  <c r="J17" i="4"/>
  <c r="I13" i="4"/>
  <c r="K13" i="4" s="1"/>
  <c r="J13" i="4"/>
  <c r="I53" i="4"/>
  <c r="K53" i="4" s="1"/>
  <c r="J53" i="4"/>
  <c r="I51" i="4"/>
  <c r="K51" i="4" s="1"/>
  <c r="J51" i="4"/>
  <c r="I49" i="4"/>
  <c r="K49" i="4" s="1"/>
  <c r="J49" i="4"/>
  <c r="I47" i="4"/>
  <c r="K47" i="4" s="1"/>
  <c r="J47" i="4"/>
  <c r="I45" i="4"/>
  <c r="K45" i="4" s="1"/>
  <c r="J45" i="4"/>
  <c r="I43" i="4"/>
  <c r="K43" i="4" s="1"/>
  <c r="J43" i="4"/>
  <c r="I41" i="4"/>
  <c r="K41" i="4" s="1"/>
  <c r="J41" i="4"/>
  <c r="I39" i="4"/>
  <c r="K39" i="4" s="1"/>
  <c r="J39" i="4"/>
  <c r="I37" i="4"/>
  <c r="K37" i="4" s="1"/>
  <c r="J37" i="4"/>
  <c r="I35" i="4"/>
  <c r="K35" i="4" s="1"/>
  <c r="J35" i="4"/>
  <c r="I33" i="4"/>
  <c r="K33" i="4" s="1"/>
  <c r="J33" i="4"/>
  <c r="I31" i="4"/>
  <c r="K31" i="4" s="1"/>
  <c r="J31" i="4"/>
  <c r="I29" i="4"/>
  <c r="K29" i="4" s="1"/>
  <c r="J29" i="4"/>
  <c r="I27" i="4"/>
  <c r="K27" i="4" s="1"/>
  <c r="J27" i="4"/>
  <c r="I25" i="4"/>
  <c r="K25" i="4" s="1"/>
  <c r="J25" i="4"/>
  <c r="I23" i="4"/>
  <c r="K23" i="4" s="1"/>
  <c r="J23" i="4"/>
  <c r="I21" i="4"/>
  <c r="K21" i="4" s="1"/>
  <c r="J21" i="4"/>
  <c r="I19" i="4"/>
  <c r="K19" i="4" s="1"/>
  <c r="J19" i="4"/>
  <c r="I16" i="4"/>
  <c r="K16" i="4" s="1"/>
  <c r="J16" i="4"/>
  <c r="I55" i="4"/>
  <c r="K55" i="4" s="1"/>
  <c r="J55" i="4"/>
  <c r="I57" i="4"/>
  <c r="K57" i="4" s="1"/>
  <c r="J57" i="4"/>
  <c r="I59" i="4"/>
  <c r="K59" i="4" s="1"/>
  <c r="J59" i="4"/>
  <c r="I61" i="4"/>
  <c r="K61" i="4" s="1"/>
  <c r="J61" i="4"/>
  <c r="I63" i="4"/>
  <c r="K63" i="4" s="1"/>
  <c r="J63" i="4"/>
  <c r="I65" i="4"/>
  <c r="K65" i="4" s="1"/>
  <c r="J65" i="4"/>
  <c r="I67" i="4"/>
  <c r="K67" i="4" s="1"/>
  <c r="J67" i="4"/>
  <c r="I69" i="4"/>
  <c r="K69" i="4" s="1"/>
  <c r="J69" i="4"/>
  <c r="I71" i="4"/>
  <c r="K71" i="4" s="1"/>
  <c r="J71" i="4"/>
  <c r="I73" i="4"/>
  <c r="K73" i="4" s="1"/>
  <c r="J73" i="4"/>
  <c r="I75" i="4"/>
  <c r="K75" i="4" s="1"/>
  <c r="J75" i="4"/>
  <c r="I77" i="4"/>
  <c r="K77" i="4" s="1"/>
  <c r="J77" i="4"/>
  <c r="I79" i="4"/>
  <c r="K79" i="4" s="1"/>
  <c r="J79" i="4"/>
  <c r="I81" i="4"/>
  <c r="K81" i="4" s="1"/>
  <c r="J81" i="4"/>
  <c r="I14" i="4"/>
  <c r="K14" i="4" s="1"/>
  <c r="J14" i="4"/>
  <c r="I54" i="4"/>
  <c r="K54" i="4" s="1"/>
  <c r="J54" i="4"/>
  <c r="I52" i="4"/>
  <c r="K52" i="4" s="1"/>
  <c r="J52" i="4"/>
  <c r="I50" i="4"/>
  <c r="K50" i="4" s="1"/>
  <c r="J50" i="4"/>
  <c r="I48" i="4"/>
  <c r="K48" i="4" s="1"/>
  <c r="J48" i="4"/>
  <c r="I46" i="4"/>
  <c r="K46" i="4" s="1"/>
  <c r="J46" i="4"/>
  <c r="I44" i="4"/>
  <c r="K44" i="4" s="1"/>
  <c r="J44" i="4"/>
  <c r="I42" i="4"/>
  <c r="K42" i="4" s="1"/>
  <c r="J42" i="4"/>
  <c r="I40" i="4"/>
  <c r="K40" i="4" s="1"/>
  <c r="J40" i="4"/>
  <c r="I38" i="4"/>
  <c r="K38" i="4" s="1"/>
  <c r="J38" i="4"/>
  <c r="I36" i="4"/>
  <c r="K36" i="4" s="1"/>
  <c r="J36" i="4"/>
  <c r="I34" i="4"/>
  <c r="K34" i="4" s="1"/>
  <c r="J34" i="4"/>
  <c r="I32" i="4"/>
  <c r="K32" i="4" s="1"/>
  <c r="J32" i="4"/>
  <c r="I30" i="4"/>
  <c r="K30" i="4" s="1"/>
  <c r="J30" i="4"/>
  <c r="I28" i="4"/>
  <c r="K28" i="4" s="1"/>
  <c r="J28" i="4"/>
  <c r="I26" i="4"/>
  <c r="K26" i="4" s="1"/>
  <c r="J26" i="4"/>
  <c r="I24" i="4"/>
  <c r="K24" i="4" s="1"/>
  <c r="J24" i="4"/>
  <c r="I22" i="4"/>
  <c r="K22" i="4" s="1"/>
  <c r="J22" i="4"/>
  <c r="I20" i="4"/>
  <c r="K20" i="4" s="1"/>
  <c r="J20" i="4"/>
  <c r="I18" i="4"/>
  <c r="K18" i="4" s="1"/>
  <c r="J18" i="4"/>
  <c r="I15" i="4"/>
  <c r="K15" i="4" s="1"/>
  <c r="J15" i="4"/>
  <c r="I56" i="4"/>
  <c r="K56" i="4" s="1"/>
  <c r="J56" i="4"/>
  <c r="I58" i="4"/>
  <c r="K58" i="4" s="1"/>
  <c r="J58" i="4"/>
  <c r="I60" i="4"/>
  <c r="K60" i="4" s="1"/>
  <c r="J60" i="4"/>
  <c r="I62" i="4"/>
  <c r="K62" i="4" s="1"/>
  <c r="J62" i="4"/>
  <c r="I64" i="4"/>
  <c r="K64" i="4" s="1"/>
  <c r="J64" i="4"/>
  <c r="I66" i="4"/>
  <c r="K66" i="4" s="1"/>
  <c r="J66" i="4"/>
  <c r="I68" i="4"/>
  <c r="K68" i="4" s="1"/>
  <c r="J68" i="4"/>
  <c r="I70" i="4"/>
  <c r="K70" i="4" s="1"/>
  <c r="J70" i="4"/>
  <c r="I72" i="4"/>
  <c r="K72" i="4" s="1"/>
  <c r="J72" i="4"/>
  <c r="I74" i="4"/>
  <c r="K74" i="4" s="1"/>
  <c r="J74" i="4"/>
  <c r="I76" i="4"/>
  <c r="K76" i="4" s="1"/>
  <c r="J76" i="4"/>
  <c r="I78" i="4"/>
  <c r="K78" i="4" s="1"/>
  <c r="J78" i="4"/>
  <c r="I80" i="4"/>
  <c r="K80" i="4" s="1"/>
  <c r="J80" i="4"/>
  <c r="I82" i="4"/>
  <c r="K82" i="4" s="1"/>
  <c r="J82" i="4"/>
  <c r="J83" i="4" l="1"/>
  <c r="K83" i="4"/>
</calcChain>
</file>

<file path=xl/sharedStrings.xml><?xml version="1.0" encoding="utf-8"?>
<sst xmlns="http://schemas.openxmlformats.org/spreadsheetml/2006/main" count="177" uniqueCount="134">
  <si>
    <t xml:space="preserve">ООО "ОЛДИМ"            </t>
  </si>
  <si>
    <t>г.Киев, ул. Коноплянская, 12</t>
  </si>
  <si>
    <t>тел.: (044) 461-82-28, моб.: (093) 364 96 04</t>
  </si>
  <si>
    <t>г.Одесса, ул.Николаевская дорога, 124</t>
  </si>
  <si>
    <t>моб.: (050) 316 60 98</t>
  </si>
  <si>
    <t>e-mail: oldim.kiev@gmail.com</t>
  </si>
  <si>
    <t>www.oldim.kiev.ua</t>
  </si>
  <si>
    <t>Запорная арматура Aquer</t>
  </si>
  <si>
    <t>Наименование</t>
  </si>
  <si>
    <t>Код</t>
  </si>
  <si>
    <t>Размер</t>
  </si>
  <si>
    <t xml:space="preserve">Количество в упаковке </t>
  </si>
  <si>
    <t>Розница</t>
  </si>
  <si>
    <t>Скидка</t>
  </si>
  <si>
    <t>Заказ</t>
  </si>
  <si>
    <t>Курс</t>
  </si>
  <si>
    <t>Сумма в EUR</t>
  </si>
  <si>
    <t>Сумма гривна</t>
  </si>
  <si>
    <t>EUR</t>
  </si>
  <si>
    <t>шт.</t>
  </si>
  <si>
    <t>Кран шаровый для воды ВВ с ручкой</t>
  </si>
  <si>
    <t>ZKWD1/2</t>
  </si>
  <si>
    <t>1/2"</t>
  </si>
  <si>
    <t>ZKWD3/4</t>
  </si>
  <si>
    <t>3/4"</t>
  </si>
  <si>
    <t>ZKWD1</t>
  </si>
  <si>
    <t>1"</t>
  </si>
  <si>
    <t>ZKWD5/4</t>
  </si>
  <si>
    <t>5/4"</t>
  </si>
  <si>
    <t>ZKWD6/4</t>
  </si>
  <si>
    <t>6/4"</t>
  </si>
  <si>
    <t>ZKWD2</t>
  </si>
  <si>
    <t>2"</t>
  </si>
  <si>
    <t>Кран шаровый для воды ВН "американка"</t>
  </si>
  <si>
    <t>ZKWD1/2PS</t>
  </si>
  <si>
    <t>ZKWD3/4PS</t>
  </si>
  <si>
    <t>ZKWD1PS</t>
  </si>
  <si>
    <t>Кран шаровый для воды ВН с бабочкой</t>
  </si>
  <si>
    <t>ZKWD1/2WZ</t>
  </si>
  <si>
    <t>ZKWD3/4WZ</t>
  </si>
  <si>
    <t>ZKWD1WZ</t>
  </si>
  <si>
    <t xml:space="preserve">Фильтр сетчатый </t>
  </si>
  <si>
    <t>FWS1/2</t>
  </si>
  <si>
    <t>FWS3/4</t>
  </si>
  <si>
    <t>FWS1</t>
  </si>
  <si>
    <t>FWS5/4</t>
  </si>
  <si>
    <t>FWS6/4</t>
  </si>
  <si>
    <t>FWS2</t>
  </si>
  <si>
    <t>Клапан обратный пружинный муфтовый с латунным седлом</t>
  </si>
  <si>
    <t>ZZ1/2GM</t>
  </si>
  <si>
    <t>ZZ3/4GM</t>
  </si>
  <si>
    <t>ZZ1GM</t>
  </si>
  <si>
    <t>ZZ5/4GM</t>
  </si>
  <si>
    <t>ZZ6/4GM</t>
  </si>
  <si>
    <t>ZZ2GM</t>
  </si>
  <si>
    <t>Клапан обратный пружинный муфтовый с пластиковым седлом</t>
  </si>
  <si>
    <t>ZZ1/2 GP</t>
  </si>
  <si>
    <t>ZZ3/4 GP</t>
  </si>
  <si>
    <t>ZZ1 GP</t>
  </si>
  <si>
    <t>ZZ5/4 GP</t>
  </si>
  <si>
    <t>ZZ6/4 GP</t>
  </si>
  <si>
    <t>ZZ2 GP</t>
  </si>
  <si>
    <t>Радиаторный вентиль - прямой</t>
  </si>
  <si>
    <t>ZGZ PROS</t>
  </si>
  <si>
    <t>Радиаторный вентиль - угловой</t>
  </si>
  <si>
    <t>ZGZ KAT</t>
  </si>
  <si>
    <t>Радиаторный отсечный вентиль - прямой</t>
  </si>
  <si>
    <t>ZGO PROS</t>
  </si>
  <si>
    <t>Радиаторный отсечный вентиль - угловой</t>
  </si>
  <si>
    <t>ZGO KAT</t>
  </si>
  <si>
    <t xml:space="preserve">Латунная соелинительная муфта прямая </t>
  </si>
  <si>
    <t>SMP1/2</t>
  </si>
  <si>
    <t>SMP3/4</t>
  </si>
  <si>
    <t>SMP1</t>
  </si>
  <si>
    <t>SMP5/4</t>
  </si>
  <si>
    <t>SMP6/4</t>
  </si>
  <si>
    <t>SMP2</t>
  </si>
  <si>
    <t xml:space="preserve">Удлинитель латунный </t>
  </si>
  <si>
    <t>PM1/2X10</t>
  </si>
  <si>
    <t>1/2" x 10 mm</t>
  </si>
  <si>
    <t>PM1/2X15</t>
  </si>
  <si>
    <t>1/2" x 15 mm</t>
  </si>
  <si>
    <t>PM1/2X20</t>
  </si>
  <si>
    <t>1/2" x 20 mm</t>
  </si>
  <si>
    <t>PM1/2X25</t>
  </si>
  <si>
    <t>1/2" x 25 mm</t>
  </si>
  <si>
    <t>PM1/2X30</t>
  </si>
  <si>
    <t>1/2" x 30 mm</t>
  </si>
  <si>
    <t>PM1/2X40</t>
  </si>
  <si>
    <t>1/2" x 40 mm</t>
  </si>
  <si>
    <t>PM1/2X50</t>
  </si>
  <si>
    <t>1/2" x 50 mm</t>
  </si>
  <si>
    <t>PM1/2X60</t>
  </si>
  <si>
    <t>1/2" x 60 mm</t>
  </si>
  <si>
    <t>PM1/2X70</t>
  </si>
  <si>
    <t>1/2" x 70 mm</t>
  </si>
  <si>
    <t>PM3/4X10</t>
  </si>
  <si>
    <t>3/4" x 10 mm</t>
  </si>
  <si>
    <t>PM3/4X15</t>
  </si>
  <si>
    <t>3/4" x 15 mm</t>
  </si>
  <si>
    <t>PM3/4X20</t>
  </si>
  <si>
    <t>3/4" x 20 mm</t>
  </si>
  <si>
    <t>PM3/4X25</t>
  </si>
  <si>
    <t>3/4" x 25 mm</t>
  </si>
  <si>
    <t>PM3/4X30</t>
  </si>
  <si>
    <t>3/4" x 30 mm</t>
  </si>
  <si>
    <t>PM3/4X40</t>
  </si>
  <si>
    <t>3/4" x 40 mm</t>
  </si>
  <si>
    <t>PM3/4X50</t>
  </si>
  <si>
    <t>3/4" x 50 mm</t>
  </si>
  <si>
    <t>PM3/4X60</t>
  </si>
  <si>
    <t>3/4" x 60 mm</t>
  </si>
  <si>
    <t>PM3/4X70</t>
  </si>
  <si>
    <t>3/4" x 70 mm</t>
  </si>
  <si>
    <t>Кран шаровый угловой</t>
  </si>
  <si>
    <t>ZKK1/2X3/8</t>
  </si>
  <si>
    <t>1/2" x 3/8"</t>
  </si>
  <si>
    <t>ZKK1/2X1/2</t>
  </si>
  <si>
    <t>1/2" x 1/2"</t>
  </si>
  <si>
    <t>ZKK1/2X3/4</t>
  </si>
  <si>
    <t>1/2" x 3/4"</t>
  </si>
  <si>
    <t>Кран винтовой угловой</t>
  </si>
  <si>
    <t>ZKG1/2X3/8</t>
  </si>
  <si>
    <t>ZKG1/2X1/2</t>
  </si>
  <si>
    <t>ZKG1/2X3/4</t>
  </si>
  <si>
    <t>Кран винтовой чугунный</t>
  </si>
  <si>
    <t>ZZG1/2 PZ</t>
  </si>
  <si>
    <t>ZZG3/4 PZ</t>
  </si>
  <si>
    <t>ZZG1 PZ</t>
  </si>
  <si>
    <t>ZZG5/4 PZ</t>
  </si>
  <si>
    <t>ZZG6/4 PZ</t>
  </si>
  <si>
    <t>ZZG2 PZ</t>
  </si>
  <si>
    <t>∑</t>
  </si>
  <si>
    <t>Коммерческое предложение от 02.05.2019г. Цены с НДС в ЕВРО со склада в Киеве, Одессе.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</si>
</sst>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#,##0.00\ [$€-1]"/>
    <numFmt numFmtId="166" formatCode="_-* #,##0.00\ [$€-1]_-;\-* #,##0.00\ [$€-1]_-;_-* &quot;-&quot;??\ [$€-1]_-"/>
  </numFmts>
  <fonts count="17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b/>
      <i/>
      <sz val="11"/>
      <name val="Arial"/>
      <family val="2"/>
      <charset val="204"/>
    </font>
    <font>
      <sz val="10"/>
      <name val="Arial CE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E"/>
      <charset val="238"/>
    </font>
    <font>
      <sz val="16"/>
      <name val="Calibri"/>
      <family val="2"/>
      <charset val="204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0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3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Protection="0"/>
    <xf numFmtId="0" fontId="16" fillId="0" borderId="0"/>
  </cellStyleXfs>
  <cellXfs count="183">
    <xf numFmtId="0" fontId="0" fillId="0" borderId="0" xfId="0"/>
    <xf numFmtId="0" fontId="1" fillId="0" borderId="0" xfId="1"/>
    <xf numFmtId="0" fontId="2" fillId="0" borderId="0" xfId="0" applyFont="1" applyAlignment="1"/>
    <xf numFmtId="0" fontId="0" fillId="0" borderId="0" xfId="0" applyAlignment="1"/>
    <xf numFmtId="0" fontId="4" fillId="0" borderId="0" xfId="2" applyFont="1" applyAlignment="1" applyProtection="1"/>
    <xf numFmtId="0" fontId="1" fillId="0" borderId="1" xfId="1" applyBorder="1"/>
    <xf numFmtId="0" fontId="5" fillId="0" borderId="2" xfId="0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5" fontId="2" fillId="0" borderId="9" xfId="1" applyNumberFormat="1" applyFont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2" fontId="9" fillId="0" borderId="7" xfId="1" applyNumberFormat="1" applyFont="1" applyFill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/>
    </xf>
    <xf numFmtId="0" fontId="1" fillId="0" borderId="10" xfId="1" applyBorder="1"/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/>
    </xf>
    <xf numFmtId="165" fontId="9" fillId="0" borderId="11" xfId="1" applyNumberFormat="1" applyFont="1" applyFill="1" applyBorder="1" applyAlignment="1">
      <alignment horizontal="center" vertical="center" wrapText="1"/>
    </xf>
    <xf numFmtId="0" fontId="1" fillId="0" borderId="15" xfId="1" applyBorder="1" applyAlignment="1">
      <alignment vertical="center"/>
    </xf>
    <xf numFmtId="2" fontId="9" fillId="0" borderId="11" xfId="1" applyNumberFormat="1" applyFont="1" applyFill="1" applyBorder="1" applyAlignment="1">
      <alignment horizontal="center" vertical="center" wrapText="1"/>
    </xf>
    <xf numFmtId="2" fontId="1" fillId="0" borderId="11" xfId="1" applyNumberForma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165" fontId="9" fillId="0" borderId="13" xfId="1" applyNumberFormat="1" applyFont="1" applyFill="1" applyBorder="1" applyAlignment="1">
      <alignment horizontal="center" vertical="center" wrapText="1"/>
    </xf>
    <xf numFmtId="2" fontId="1" fillId="0" borderId="13" xfId="1" applyNumberFormat="1" applyBorder="1" applyAlignment="1">
      <alignment horizontal="center" vertical="center"/>
    </xf>
    <xf numFmtId="165" fontId="9" fillId="0" borderId="15" xfId="1" applyNumberFormat="1" applyFont="1" applyFill="1" applyBorder="1" applyAlignment="1">
      <alignment horizontal="center" vertical="center" wrapText="1"/>
    </xf>
    <xf numFmtId="0" fontId="1" fillId="0" borderId="11" xfId="1" applyBorder="1" applyAlignment="1">
      <alignment vertical="center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1" fillId="0" borderId="13" xfId="1" applyBorder="1" applyAlignment="1">
      <alignment vertical="center"/>
    </xf>
    <xf numFmtId="2" fontId="1" fillId="0" borderId="16" xfId="1" applyNumberFormat="1" applyBorder="1" applyAlignment="1">
      <alignment horizontal="center" vertical="center"/>
    </xf>
    <xf numFmtId="0" fontId="1" fillId="0" borderId="13" xfId="1" applyBorder="1"/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/>
    </xf>
    <xf numFmtId="165" fontId="9" fillId="0" borderId="5" xfId="1" applyNumberFormat="1" applyFont="1" applyFill="1" applyBorder="1" applyAlignment="1">
      <alignment horizontal="center" vertical="center" wrapText="1"/>
    </xf>
    <xf numFmtId="0" fontId="1" fillId="0" borderId="17" xfId="1" applyBorder="1" applyAlignment="1">
      <alignment vertical="center"/>
    </xf>
    <xf numFmtId="2" fontId="9" fillId="0" borderId="5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2" fontId="9" fillId="0" borderId="3" xfId="1" applyNumberFormat="1" applyFont="1" applyFill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2" fontId="1" fillId="0" borderId="15" xfId="1" applyNumberFormat="1" applyBorder="1" applyAlignment="1">
      <alignment horizontal="center" vertical="center"/>
    </xf>
    <xf numFmtId="0" fontId="1" fillId="0" borderId="20" xfId="1" applyBorder="1" applyAlignment="1">
      <alignment horizontal="center" vertical="top"/>
    </xf>
    <xf numFmtId="165" fontId="9" fillId="0" borderId="17" xfId="1" applyNumberFormat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2" fontId="1" fillId="0" borderId="17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top"/>
    </xf>
    <xf numFmtId="0" fontId="8" fillId="0" borderId="16" xfId="1" applyFont="1" applyBorder="1" applyAlignment="1">
      <alignment horizontal="center" vertical="center" wrapText="1"/>
    </xf>
    <xf numFmtId="0" fontId="1" fillId="0" borderId="21" xfId="1" applyBorder="1"/>
    <xf numFmtId="0" fontId="1" fillId="0" borderId="7" xfId="1" applyBorder="1" applyAlignment="1">
      <alignment vertical="center"/>
    </xf>
    <xf numFmtId="2" fontId="9" fillId="0" borderId="16" xfId="1" applyNumberFormat="1" applyFont="1" applyFill="1" applyBorder="1" applyAlignment="1">
      <alignment horizontal="center" vertical="center" wrapText="1"/>
    </xf>
    <xf numFmtId="0" fontId="1" fillId="0" borderId="20" xfId="1" applyBorder="1"/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2" xfId="1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16" xfId="1" applyBorder="1" applyAlignment="1">
      <alignment horizontal="center"/>
    </xf>
    <xf numFmtId="0" fontId="8" fillId="0" borderId="23" xfId="3" applyFont="1" applyBorder="1" applyAlignment="1" applyProtection="1">
      <alignment horizontal="center"/>
    </xf>
    <xf numFmtId="0" fontId="9" fillId="0" borderId="3" xfId="1" applyFont="1" applyBorder="1" applyAlignment="1">
      <alignment horizontal="center" vertical="center"/>
    </xf>
    <xf numFmtId="165" fontId="2" fillId="0" borderId="24" xfId="1" applyNumberFormat="1" applyFont="1" applyBorder="1" applyAlignment="1">
      <alignment horizontal="center"/>
    </xf>
    <xf numFmtId="0" fontId="1" fillId="0" borderId="0" xfId="1" applyBorder="1" applyAlignment="1">
      <alignment horizontal="center" vertical="center" wrapText="1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9" fillId="0" borderId="13" xfId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/>
    </xf>
    <xf numFmtId="0" fontId="9" fillId="0" borderId="16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 applyAlignment="1">
      <alignment horizontal="center"/>
    </xf>
    <xf numFmtId="0" fontId="1" fillId="0" borderId="25" xfId="1" applyBorder="1" applyAlignment="1">
      <alignment horizontal="center"/>
    </xf>
    <xf numFmtId="165" fontId="2" fillId="0" borderId="26" xfId="1" applyNumberFormat="1" applyFont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165" fontId="2" fillId="0" borderId="26" xfId="1" applyNumberFormat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top"/>
    </xf>
    <xf numFmtId="0" fontId="1" fillId="0" borderId="4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5" fontId="2" fillId="0" borderId="29" xfId="1" applyNumberFormat="1" applyFont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2" fontId="9" fillId="0" borderId="4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0" xfId="1" applyAlignment="1">
      <alignment horizontal="center" vertical="top"/>
    </xf>
    <xf numFmtId="0" fontId="9" fillId="0" borderId="13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165" fontId="2" fillId="0" borderId="30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65" fontId="2" fillId="0" borderId="31" xfId="1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0" fontId="1" fillId="0" borderId="32" xfId="1" applyBorder="1" applyAlignment="1">
      <alignment vertical="center"/>
    </xf>
    <xf numFmtId="2" fontId="9" fillId="0" borderId="32" xfId="1" applyNumberFormat="1" applyFont="1" applyFill="1" applyBorder="1" applyAlignment="1">
      <alignment horizontal="center" vertical="center" wrapText="1"/>
    </xf>
    <xf numFmtId="2" fontId="1" fillId="0" borderId="33" xfId="1" applyNumberFormat="1" applyBorder="1" applyAlignment="1">
      <alignment horizontal="center" vertical="center"/>
    </xf>
    <xf numFmtId="0" fontId="1" fillId="0" borderId="10" xfId="1" applyBorder="1" applyAlignment="1">
      <alignment horizontal="center" vertical="top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0" fontId="1" fillId="0" borderId="34" xfId="1" applyBorder="1" applyAlignment="1">
      <alignment vertical="center"/>
    </xf>
    <xf numFmtId="2" fontId="9" fillId="0" borderId="34" xfId="1" applyNumberFormat="1" applyFont="1" applyFill="1" applyBorder="1" applyAlignment="1">
      <alignment horizontal="center" vertical="center" wrapText="1"/>
    </xf>
    <xf numFmtId="2" fontId="1" fillId="0" borderId="35" xfId="1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/>
    </xf>
    <xf numFmtId="0" fontId="1" fillId="0" borderId="36" xfId="1" applyBorder="1" applyAlignment="1">
      <alignment vertical="center"/>
    </xf>
    <xf numFmtId="2" fontId="9" fillId="0" borderId="36" xfId="1" applyNumberFormat="1" applyFont="1" applyFill="1" applyBorder="1" applyAlignment="1">
      <alignment horizontal="center" vertical="center" wrapText="1"/>
    </xf>
    <xf numFmtId="2" fontId="1" fillId="0" borderId="37" xfId="1" applyNumberForma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" fillId="0" borderId="33" xfId="1" applyBorder="1" applyAlignment="1">
      <alignment horizontal="center" vertical="center" wrapText="1"/>
    </xf>
    <xf numFmtId="165" fontId="2" fillId="0" borderId="33" xfId="1" applyNumberFormat="1" applyFont="1" applyBorder="1" applyAlignment="1">
      <alignment horizontal="center" vertical="center"/>
    </xf>
    <xf numFmtId="165" fontId="9" fillId="0" borderId="33" xfId="1" applyNumberFormat="1" applyFont="1" applyFill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1" fillId="0" borderId="35" xfId="1" applyBorder="1" applyAlignment="1">
      <alignment horizontal="center" vertical="center" wrapText="1"/>
    </xf>
    <xf numFmtId="165" fontId="2" fillId="0" borderId="35" xfId="1" applyNumberFormat="1" applyFont="1" applyBorder="1" applyAlignment="1">
      <alignment horizontal="center" vertical="center"/>
    </xf>
    <xf numFmtId="165" fontId="9" fillId="0" borderId="35" xfId="1" applyNumberFormat="1" applyFont="1" applyFill="1" applyBorder="1" applyAlignment="1">
      <alignment horizontal="center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1" fillId="0" borderId="39" xfId="1" applyBorder="1" applyAlignment="1">
      <alignment horizontal="center" vertical="center" wrapText="1"/>
    </xf>
    <xf numFmtId="165" fontId="2" fillId="0" borderId="39" xfId="1" applyNumberFormat="1" applyFont="1" applyBorder="1" applyAlignment="1">
      <alignment horizontal="center" vertical="center"/>
    </xf>
    <xf numFmtId="165" fontId="9" fillId="0" borderId="39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" fillId="0" borderId="37" xfId="1" applyBorder="1" applyAlignment="1">
      <alignment horizontal="center" vertical="center" wrapText="1"/>
    </xf>
    <xf numFmtId="165" fontId="2" fillId="0" borderId="37" xfId="1" applyNumberFormat="1" applyFont="1" applyBorder="1" applyAlignment="1">
      <alignment horizontal="center" vertical="center"/>
    </xf>
    <xf numFmtId="165" fontId="9" fillId="0" borderId="37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top"/>
    </xf>
    <xf numFmtId="165" fontId="2" fillId="0" borderId="7" xfId="1" applyNumberFormat="1" applyFont="1" applyBorder="1" applyAlignment="1">
      <alignment horizontal="center" vertical="center"/>
    </xf>
    <xf numFmtId="0" fontId="1" fillId="0" borderId="13" xfId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5" fontId="2" fillId="0" borderId="17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9" fillId="0" borderId="23" xfId="1" applyNumberFormat="1" applyFont="1" applyFill="1" applyBorder="1" applyAlignment="1">
      <alignment horizontal="center" vertical="center" wrapText="1"/>
    </xf>
    <xf numFmtId="2" fontId="1" fillId="0" borderId="40" xfId="1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7" xfId="1" applyBorder="1" applyAlignment="1">
      <alignment horizontal="center"/>
    </xf>
    <xf numFmtId="0" fontId="11" fillId="0" borderId="0" xfId="1" applyFont="1" applyAlignment="1">
      <alignment horizontal="center" vertical="center"/>
    </xf>
    <xf numFmtId="2" fontId="1" fillId="3" borderId="20" xfId="1" applyNumberFormat="1" applyFill="1" applyBorder="1" applyAlignment="1">
      <alignment horizontal="center" vertical="center"/>
    </xf>
    <xf numFmtId="2" fontId="1" fillId="3" borderId="5" xfId="1" applyNumberFormat="1" applyFill="1" applyBorder="1" applyAlignment="1">
      <alignment horizontal="center" vertical="center"/>
    </xf>
    <xf numFmtId="0" fontId="2" fillId="0" borderId="0" xfId="0" applyFont="1" applyBorder="1" applyAlignment="1"/>
  </cellXfs>
  <cellStyles count="15">
    <cellStyle name="Euro" xfId="4"/>
    <cellStyle name="Normalny 2" xfId="5"/>
    <cellStyle name="Normalny 2 2" xfId="6"/>
    <cellStyle name="Normalny 3" xfId="7"/>
    <cellStyle name="Normalny 3 2" xfId="8"/>
    <cellStyle name="Normalny 3 2 2" xfId="9"/>
    <cellStyle name="Normalny 7" xfId="10"/>
    <cellStyle name="Procentowy 2" xfId="11"/>
    <cellStyle name="Procentowy 3" xfId="12"/>
    <cellStyle name="Гиперссылка" xfId="2" builtinId="8"/>
    <cellStyle name="Гиперссылка 2" xfId="3"/>
    <cellStyle name="Обычный" xfId="0" builtinId="0"/>
    <cellStyle name="Обычный 2" xfId="1"/>
    <cellStyle name="Обычный 3" xfId="13"/>
    <cellStyle name="常规_Sheet1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13</xdr:row>
      <xdr:rowOff>95250</xdr:rowOff>
    </xdr:from>
    <xdr:to>
      <xdr:col>0</xdr:col>
      <xdr:colOff>1695450</xdr:colOff>
      <xdr:row>17</xdr:row>
      <xdr:rowOff>147870</xdr:rowOff>
    </xdr:to>
    <xdr:pic>
      <xdr:nvPicPr>
        <xdr:cNvPr id="2" name="Рисунок 1" descr="kran-sharovoy-drossele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2388870"/>
          <a:ext cx="1257300" cy="723180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18</xdr:row>
      <xdr:rowOff>190500</xdr:rowOff>
    </xdr:from>
    <xdr:to>
      <xdr:col>0</xdr:col>
      <xdr:colOff>1668846</xdr:colOff>
      <xdr:row>20</xdr:row>
      <xdr:rowOff>209550</xdr:rowOff>
    </xdr:to>
    <xdr:pic>
      <xdr:nvPicPr>
        <xdr:cNvPr id="3" name="Рисунок 2" descr="kran-sharovoy-soyedinitelnoy-mufto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25" y="3329940"/>
          <a:ext cx="1011621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21</xdr:row>
      <xdr:rowOff>200025</xdr:rowOff>
    </xdr:from>
    <xdr:to>
      <xdr:col>0</xdr:col>
      <xdr:colOff>1504949</xdr:colOff>
      <xdr:row>23</xdr:row>
      <xdr:rowOff>266898</xdr:rowOff>
    </xdr:to>
    <xdr:pic>
      <xdr:nvPicPr>
        <xdr:cNvPr id="4" name="Рисунок 3" descr="kran-sharovoy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4025265"/>
          <a:ext cx="742949" cy="645993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25</xdr:row>
      <xdr:rowOff>28575</xdr:rowOff>
    </xdr:from>
    <xdr:to>
      <xdr:col>0</xdr:col>
      <xdr:colOff>1409700</xdr:colOff>
      <xdr:row>29</xdr:row>
      <xdr:rowOff>69850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3875" y="4890135"/>
          <a:ext cx="885825" cy="7118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733425</xdr:colOff>
      <xdr:row>32</xdr:row>
      <xdr:rowOff>38100</xdr:rowOff>
    </xdr:from>
    <xdr:to>
      <xdr:col>0</xdr:col>
      <xdr:colOff>1476375</xdr:colOff>
      <xdr:row>35</xdr:row>
      <xdr:rowOff>85725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3425" y="6103620"/>
          <a:ext cx="742950" cy="5505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638175</xdr:colOff>
      <xdr:row>38</xdr:row>
      <xdr:rowOff>47625</xdr:rowOff>
    </xdr:from>
    <xdr:to>
      <xdr:col>0</xdr:col>
      <xdr:colOff>1333500</xdr:colOff>
      <xdr:row>41</xdr:row>
      <xdr:rowOff>104356</xdr:rowOff>
    </xdr:to>
    <xdr:pic>
      <xdr:nvPicPr>
        <xdr:cNvPr id="7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8175" y="7126605"/>
          <a:ext cx="695325" cy="5596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733425</xdr:colOff>
      <xdr:row>42</xdr:row>
      <xdr:rowOff>209551</xdr:rowOff>
    </xdr:from>
    <xdr:to>
      <xdr:col>0</xdr:col>
      <xdr:colOff>1247775</xdr:colOff>
      <xdr:row>42</xdr:row>
      <xdr:rowOff>695325</xdr:rowOff>
    </xdr:to>
    <xdr:pic>
      <xdr:nvPicPr>
        <xdr:cNvPr id="8" name="image283.jpe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966711"/>
          <a:ext cx="51435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685801</xdr:colOff>
      <xdr:row>43</xdr:row>
      <xdr:rowOff>190500</xdr:rowOff>
    </xdr:from>
    <xdr:to>
      <xdr:col>0</xdr:col>
      <xdr:colOff>1219201</xdr:colOff>
      <xdr:row>43</xdr:row>
      <xdr:rowOff>676275</xdr:rowOff>
    </xdr:to>
    <xdr:pic>
      <xdr:nvPicPr>
        <xdr:cNvPr id="9" name="image284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8724900"/>
          <a:ext cx="5334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44</xdr:row>
      <xdr:rowOff>219075</xdr:rowOff>
    </xdr:from>
    <xdr:to>
      <xdr:col>0</xdr:col>
      <xdr:colOff>1290845</xdr:colOff>
      <xdr:row>44</xdr:row>
      <xdr:rowOff>723900</xdr:rowOff>
    </xdr:to>
    <xdr:pic>
      <xdr:nvPicPr>
        <xdr:cNvPr id="10" name="image284.jpe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9462135"/>
          <a:ext cx="61457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45</xdr:row>
      <xdr:rowOff>200025</xdr:rowOff>
    </xdr:from>
    <xdr:to>
      <xdr:col>0</xdr:col>
      <xdr:colOff>1239563</xdr:colOff>
      <xdr:row>45</xdr:row>
      <xdr:rowOff>647700</xdr:rowOff>
    </xdr:to>
    <xdr:pic>
      <xdr:nvPicPr>
        <xdr:cNvPr id="11" name="image286.jpe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0250805"/>
          <a:ext cx="553763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104774</xdr:rowOff>
    </xdr:from>
    <xdr:to>
      <xdr:col>1</xdr:col>
      <xdr:colOff>723900</xdr:colOff>
      <xdr:row>6</xdr:row>
      <xdr:rowOff>27298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52400" y="104774"/>
          <a:ext cx="3116580" cy="10045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441960</xdr:colOff>
      <xdr:row>2</xdr:row>
      <xdr:rowOff>91440</xdr:rowOff>
    </xdr:from>
    <xdr:to>
      <xdr:col>3</xdr:col>
      <xdr:colOff>533400</xdr:colOff>
      <xdr:row>8</xdr:row>
      <xdr:rowOff>60960</xdr:rowOff>
    </xdr:to>
    <xdr:pic>
      <xdr:nvPicPr>
        <xdr:cNvPr id="13" name="Рисунок 12" descr="ÐÐ°ÑÑÐ¸Ð½ÐºÐ¸ Ð¿Ð¾ Ð·Ð°Ð¿ÑÐ¾ÑÑ aquer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441960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320040</xdr:colOff>
      <xdr:row>47</xdr:row>
      <xdr:rowOff>60960</xdr:rowOff>
    </xdr:from>
    <xdr:to>
      <xdr:col>0</xdr:col>
      <xdr:colOff>1708805</xdr:colOff>
      <xdr:row>51</xdr:row>
      <xdr:rowOff>7620</xdr:rowOff>
    </xdr:to>
    <xdr:pic>
      <xdr:nvPicPr>
        <xdr:cNvPr id="1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20040" y="10988040"/>
          <a:ext cx="1388765" cy="6781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487680</xdr:colOff>
      <xdr:row>53</xdr:row>
      <xdr:rowOff>129540</xdr:rowOff>
    </xdr:from>
    <xdr:to>
      <xdr:col>0</xdr:col>
      <xdr:colOff>1989351</xdr:colOff>
      <xdr:row>63</xdr:row>
      <xdr:rowOff>45720</xdr:rowOff>
    </xdr:to>
    <xdr:pic>
      <xdr:nvPicPr>
        <xdr:cNvPr id="15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87680" y="12161520"/>
          <a:ext cx="1501671" cy="1752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723900</xdr:colOff>
      <xdr:row>70</xdr:row>
      <xdr:rowOff>198120</xdr:rowOff>
    </xdr:from>
    <xdr:to>
      <xdr:col>0</xdr:col>
      <xdr:colOff>1760220</xdr:colOff>
      <xdr:row>72</xdr:row>
      <xdr:rowOff>275082</xdr:rowOff>
    </xdr:to>
    <xdr:pic>
      <xdr:nvPicPr>
        <xdr:cNvPr id="1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23900" y="15354300"/>
          <a:ext cx="1036320" cy="6865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670560</xdr:colOff>
      <xdr:row>73</xdr:row>
      <xdr:rowOff>213359</xdr:rowOff>
    </xdr:from>
    <xdr:to>
      <xdr:col>0</xdr:col>
      <xdr:colOff>1851660</xdr:colOff>
      <xdr:row>75</xdr:row>
      <xdr:rowOff>296224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16283939"/>
          <a:ext cx="1181100" cy="692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845820</xdr:colOff>
      <xdr:row>77</xdr:row>
      <xdr:rowOff>0</xdr:rowOff>
    </xdr:from>
    <xdr:to>
      <xdr:col>0</xdr:col>
      <xdr:colOff>1645920</xdr:colOff>
      <xdr:row>81</xdr:row>
      <xdr:rowOff>175543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17167860"/>
          <a:ext cx="800100" cy="907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\&#1090;&#1077;&#1088;&#1084;&#1080;&#1085;&#1072;&#1083;\&#1055;&#1056;&#1040;&#1049;&#1057;&#1067;%2001.05.2019_&#1053;&#1054;&#1042;&#1067;&#1045;\OLDIM_&#1087;&#1088;&#1072;&#1081;&#1089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дим"/>
      <sheetName val="Вн.трубы HTPlus Magnaplast"/>
      <sheetName val="Вн.фитинги HTPlus Magnaplast"/>
      <sheetName val="Бесшумка Ultra dB Magnaplast"/>
      <sheetName val="Нар.трубы ПВХ Magnaplast"/>
      <sheetName val="Нар.фитинги ПВХ Magnaplast"/>
      <sheetName val="Нар.трубы.гофр. Magnaplast"/>
      <sheetName val="Нар.фитинг.гофр. Magnaplast "/>
      <sheetName val="SC Колодцы Magnaplast"/>
      <sheetName val="Напорная канализация НПВХ"/>
      <sheetName val="Вн.трубы ПП"/>
      <sheetName val="Кан. ПВХ Украина"/>
      <sheetName val="Трапы Aquer"/>
      <sheetName val="Аксессуары"/>
      <sheetName val="Tweetop система PERT"/>
      <sheetName val="Aquer система PPR"/>
      <sheetName val="Теплый пол"/>
      <sheetName val="Система Heat-Pex Classic"/>
      <sheetName val="Система Heat-Pex Evolution"/>
      <sheetName val="Радиаторы Mastas"/>
      <sheetName val="Радиаторы Korad"/>
      <sheetName val="Запорная арматура Aquer"/>
      <sheetName val="Запорная арматура ITAP"/>
      <sheetName val="Резьбовые фитинги INYECTOMETAL"/>
      <sheetName val="Хомуты Aquer 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 ста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5D5D"/>
  </sheetPr>
  <dimension ref="A1:K85"/>
  <sheetViews>
    <sheetView tabSelected="1" workbookViewId="0">
      <pane ySplit="12" topLeftCell="A13" activePane="bottomLeft" state="frozen"/>
      <selection pane="bottomLeft" activeCell="I13" sqref="I13"/>
    </sheetView>
  </sheetViews>
  <sheetFormatPr defaultColWidth="9.109375" defaultRowHeight="13.2"/>
  <cols>
    <col min="1" max="1" width="37.109375" style="1" customWidth="1"/>
    <col min="2" max="2" width="17.33203125" style="1" customWidth="1"/>
    <col min="3" max="3" width="13" style="1" customWidth="1"/>
    <col min="4" max="4" width="12.44140625" style="1" customWidth="1"/>
    <col min="5" max="5" width="10.44140625" style="1" customWidth="1"/>
    <col min="6" max="6" width="9.109375" style="1"/>
    <col min="7" max="7" width="5.6640625" style="1" customWidth="1"/>
    <col min="8" max="16384" width="9.109375" style="1"/>
  </cols>
  <sheetData>
    <row r="1" spans="1:11">
      <c r="G1" s="2" t="s">
        <v>0</v>
      </c>
      <c r="H1" s="2"/>
    </row>
    <row r="2" spans="1:11" ht="14.4">
      <c r="G2" s="2" t="s">
        <v>1</v>
      </c>
      <c r="H2" s="3"/>
    </row>
    <row r="3" spans="1:11" ht="14.4">
      <c r="G3" s="2" t="s">
        <v>2</v>
      </c>
      <c r="H3" s="3"/>
    </row>
    <row r="4" spans="1:11" ht="14.4">
      <c r="G4" s="2" t="s">
        <v>3</v>
      </c>
      <c r="H4" s="3"/>
    </row>
    <row r="5" spans="1:11" ht="14.4">
      <c r="G5" s="2" t="s">
        <v>4</v>
      </c>
      <c r="H5" s="3"/>
    </row>
    <row r="6" spans="1:11" ht="14.4">
      <c r="G6" s="2" t="s">
        <v>5</v>
      </c>
      <c r="H6" s="3"/>
    </row>
    <row r="7" spans="1:11">
      <c r="G7" s="4" t="s">
        <v>6</v>
      </c>
      <c r="H7" s="2"/>
    </row>
    <row r="8" spans="1:11" ht="9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customFormat="1" ht="25.35" customHeight="1" thickBot="1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6.6" customHeight="1" thickBot="1"/>
    <row r="11" spans="1:11" ht="13.8" thickBot="1">
      <c r="A11" s="7" t="s">
        <v>8</v>
      </c>
      <c r="B11" s="8" t="s">
        <v>9</v>
      </c>
      <c r="C11" s="9" t="s">
        <v>10</v>
      </c>
      <c r="D11" s="7" t="s">
        <v>11</v>
      </c>
      <c r="E11" s="10" t="s">
        <v>12</v>
      </c>
      <c r="F11" s="11" t="s">
        <v>13</v>
      </c>
      <c r="G11" s="12"/>
      <c r="H11" s="13" t="s">
        <v>14</v>
      </c>
      <c r="I11" s="14" t="s">
        <v>15</v>
      </c>
      <c r="J11" s="9" t="s">
        <v>16</v>
      </c>
      <c r="K11" s="9" t="s">
        <v>17</v>
      </c>
    </row>
    <row r="12" spans="1:11" ht="14.4" thickBot="1">
      <c r="A12" s="15"/>
      <c r="B12" s="8"/>
      <c r="C12" s="9"/>
      <c r="D12" s="15"/>
      <c r="E12" s="16" t="s">
        <v>18</v>
      </c>
      <c r="F12" s="17">
        <f>[1]Олдим!E37</f>
        <v>0</v>
      </c>
      <c r="G12" s="12"/>
      <c r="H12" s="13" t="s">
        <v>19</v>
      </c>
      <c r="I12" s="18">
        <v>0</v>
      </c>
      <c r="J12" s="9"/>
      <c r="K12" s="9"/>
    </row>
    <row r="13" spans="1:11">
      <c r="A13" s="19" t="s">
        <v>20</v>
      </c>
      <c r="B13" s="20" t="s">
        <v>21</v>
      </c>
      <c r="C13" s="21" t="s">
        <v>22</v>
      </c>
      <c r="D13" s="22">
        <v>10</v>
      </c>
      <c r="E13" s="23">
        <v>3.21</v>
      </c>
      <c r="F13" s="24">
        <f>E13-E13*($F$12)</f>
        <v>3.21</v>
      </c>
      <c r="H13" s="25"/>
      <c r="I13" s="26">
        <f>F13*($I$12)</f>
        <v>0</v>
      </c>
      <c r="J13" s="27">
        <f>H13*F13</f>
        <v>0</v>
      </c>
      <c r="K13" s="27">
        <f>H13*I13</f>
        <v>0</v>
      </c>
    </row>
    <row r="14" spans="1:11">
      <c r="A14" s="28"/>
      <c r="B14" s="29" t="s">
        <v>23</v>
      </c>
      <c r="C14" s="30" t="s">
        <v>24</v>
      </c>
      <c r="D14" s="31"/>
      <c r="E14" s="32">
        <v>4.63</v>
      </c>
      <c r="F14" s="33">
        <f t="shared" ref="F14:F77" si="0">E14-E14*($F$12)</f>
        <v>4.63</v>
      </c>
      <c r="H14" s="34"/>
      <c r="I14" s="35">
        <f t="shared" ref="I14:I77" si="1">F14*($I$12)</f>
        <v>0</v>
      </c>
      <c r="J14" s="36">
        <f t="shared" ref="J14:J77" si="2">H14*F14</f>
        <v>0</v>
      </c>
      <c r="K14" s="36">
        <f t="shared" ref="K14:K45" si="3">H14*I14</f>
        <v>0</v>
      </c>
    </row>
    <row r="15" spans="1:11">
      <c r="A15" s="28"/>
      <c r="B15" s="29" t="s">
        <v>25</v>
      </c>
      <c r="C15" s="30" t="s">
        <v>26</v>
      </c>
      <c r="D15" s="37"/>
      <c r="E15" s="32">
        <v>7.86</v>
      </c>
      <c r="F15" s="38">
        <f t="shared" si="0"/>
        <v>7.86</v>
      </c>
      <c r="H15" s="34"/>
      <c r="I15" s="35">
        <f t="shared" si="1"/>
        <v>0</v>
      </c>
      <c r="J15" s="36">
        <f t="shared" si="2"/>
        <v>0</v>
      </c>
      <c r="K15" s="39">
        <f t="shared" si="3"/>
        <v>0</v>
      </c>
    </row>
    <row r="16" spans="1:11">
      <c r="A16" s="28"/>
      <c r="B16" s="29" t="s">
        <v>27</v>
      </c>
      <c r="C16" s="30" t="s">
        <v>28</v>
      </c>
      <c r="D16" s="29">
        <v>4</v>
      </c>
      <c r="E16" s="32">
        <v>12.14</v>
      </c>
      <c r="F16" s="40">
        <f t="shared" si="0"/>
        <v>12.14</v>
      </c>
      <c r="H16" s="41"/>
      <c r="I16" s="42">
        <f t="shared" si="1"/>
        <v>0</v>
      </c>
      <c r="J16" s="36">
        <f t="shared" si="2"/>
        <v>0</v>
      </c>
      <c r="K16" s="36">
        <f t="shared" si="3"/>
        <v>0</v>
      </c>
    </row>
    <row r="17" spans="1:11">
      <c r="A17" s="28"/>
      <c r="B17" s="29" t="s">
        <v>29</v>
      </c>
      <c r="C17" s="30" t="s">
        <v>30</v>
      </c>
      <c r="D17" s="43">
        <v>2</v>
      </c>
      <c r="E17" s="32">
        <v>16.95</v>
      </c>
      <c r="F17" s="33">
        <f t="shared" si="0"/>
        <v>16.95</v>
      </c>
      <c r="H17" s="44"/>
      <c r="I17" s="35">
        <f t="shared" si="1"/>
        <v>0</v>
      </c>
      <c r="J17" s="45">
        <f t="shared" si="2"/>
        <v>0</v>
      </c>
      <c r="K17" s="36">
        <f t="shared" si="3"/>
        <v>0</v>
      </c>
    </row>
    <row r="18" spans="1:11" ht="13.8" thickBot="1">
      <c r="A18" s="46"/>
      <c r="B18" s="47" t="s">
        <v>31</v>
      </c>
      <c r="C18" s="48" t="s">
        <v>32</v>
      </c>
      <c r="D18" s="47">
        <v>2</v>
      </c>
      <c r="E18" s="49">
        <v>25.93</v>
      </c>
      <c r="F18" s="50">
        <f t="shared" si="0"/>
        <v>25.93</v>
      </c>
      <c r="H18" s="51"/>
      <c r="I18" s="52">
        <f t="shared" si="1"/>
        <v>0</v>
      </c>
      <c r="J18" s="39">
        <f t="shared" si="2"/>
        <v>0</v>
      </c>
      <c r="K18" s="39">
        <f t="shared" si="3"/>
        <v>0</v>
      </c>
    </row>
    <row r="19" spans="1:11" ht="18" customHeight="1">
      <c r="A19" s="53" t="s">
        <v>33</v>
      </c>
      <c r="B19" s="20" t="s">
        <v>34</v>
      </c>
      <c r="C19" s="21" t="s">
        <v>22</v>
      </c>
      <c r="D19" s="20">
        <v>10</v>
      </c>
      <c r="E19" s="23">
        <v>4.5599999999999996</v>
      </c>
      <c r="F19" s="24">
        <f t="shared" si="0"/>
        <v>4.5599999999999996</v>
      </c>
      <c r="H19" s="25"/>
      <c r="I19" s="54">
        <f t="shared" si="1"/>
        <v>0</v>
      </c>
      <c r="J19" s="55">
        <f t="shared" si="2"/>
        <v>0</v>
      </c>
      <c r="K19" s="27">
        <f t="shared" si="3"/>
        <v>0</v>
      </c>
    </row>
    <row r="20" spans="1:11" ht="18" customHeight="1">
      <c r="A20" s="28"/>
      <c r="B20" s="29" t="s">
        <v>35</v>
      </c>
      <c r="C20" s="30" t="s">
        <v>24</v>
      </c>
      <c r="D20" s="29">
        <v>8</v>
      </c>
      <c r="E20" s="56">
        <v>6.94</v>
      </c>
      <c r="F20" s="40">
        <f t="shared" si="0"/>
        <v>6.94</v>
      </c>
      <c r="H20" s="41"/>
      <c r="I20" s="35">
        <f t="shared" si="1"/>
        <v>0</v>
      </c>
      <c r="J20" s="39">
        <f t="shared" si="2"/>
        <v>0</v>
      </c>
      <c r="K20" s="57">
        <f t="shared" si="3"/>
        <v>0</v>
      </c>
    </row>
    <row r="21" spans="1:11" ht="18" customHeight="1" thickBot="1">
      <c r="A21" s="58"/>
      <c r="B21" s="29" t="s">
        <v>36</v>
      </c>
      <c r="C21" s="48" t="s">
        <v>26</v>
      </c>
      <c r="D21" s="47">
        <v>5</v>
      </c>
      <c r="E21" s="49">
        <v>9.3000000000000007</v>
      </c>
      <c r="F21" s="59">
        <f t="shared" si="0"/>
        <v>9.3000000000000007</v>
      </c>
      <c r="H21" s="60"/>
      <c r="I21" s="52">
        <f t="shared" si="1"/>
        <v>0</v>
      </c>
      <c r="J21" s="61">
        <f t="shared" si="2"/>
        <v>0</v>
      </c>
      <c r="K21" s="61">
        <f t="shared" si="3"/>
        <v>0</v>
      </c>
    </row>
    <row r="22" spans="1:11" ht="23.25" customHeight="1">
      <c r="A22" s="62" t="s">
        <v>37</v>
      </c>
      <c r="B22" s="63" t="s">
        <v>38</v>
      </c>
      <c r="C22" s="21" t="s">
        <v>22</v>
      </c>
      <c r="D22" s="20"/>
      <c r="E22" s="23">
        <v>3.02</v>
      </c>
      <c r="F22" s="24">
        <f t="shared" si="0"/>
        <v>3.02</v>
      </c>
      <c r="G22" s="64"/>
      <c r="H22" s="65"/>
      <c r="I22" s="26">
        <f t="shared" si="1"/>
        <v>0</v>
      </c>
      <c r="J22" s="27">
        <f t="shared" si="2"/>
        <v>0</v>
      </c>
      <c r="K22" s="27">
        <f t="shared" si="3"/>
        <v>0</v>
      </c>
    </row>
    <row r="23" spans="1:11" ht="23.25" customHeight="1">
      <c r="A23" s="28"/>
      <c r="B23" s="29" t="s">
        <v>39</v>
      </c>
      <c r="C23" s="30" t="s">
        <v>24</v>
      </c>
      <c r="D23" s="29"/>
      <c r="E23" s="32">
        <v>4.67</v>
      </c>
      <c r="F23" s="33">
        <f t="shared" si="0"/>
        <v>4.67</v>
      </c>
      <c r="H23" s="44"/>
      <c r="I23" s="66">
        <f t="shared" si="1"/>
        <v>0</v>
      </c>
      <c r="J23" s="36">
        <f t="shared" si="2"/>
        <v>0</v>
      </c>
      <c r="K23" s="36">
        <f t="shared" si="3"/>
        <v>0</v>
      </c>
    </row>
    <row r="24" spans="1:11" ht="23.25" customHeight="1" thickBot="1">
      <c r="A24" s="67"/>
      <c r="B24" s="47" t="s">
        <v>40</v>
      </c>
      <c r="C24" s="48" t="s">
        <v>26</v>
      </c>
      <c r="D24" s="47"/>
      <c r="E24" s="49">
        <v>8.06</v>
      </c>
      <c r="F24" s="50">
        <f t="shared" si="0"/>
        <v>8.06</v>
      </c>
      <c r="H24" s="51"/>
      <c r="I24" s="52">
        <f t="shared" si="1"/>
        <v>0</v>
      </c>
      <c r="J24" s="39">
        <f t="shared" si="2"/>
        <v>0</v>
      </c>
      <c r="K24" s="39">
        <f t="shared" si="3"/>
        <v>0</v>
      </c>
    </row>
    <row r="25" spans="1:11">
      <c r="A25" s="68" t="s">
        <v>41</v>
      </c>
      <c r="B25" s="69" t="s">
        <v>42</v>
      </c>
      <c r="C25" s="70" t="s">
        <v>22</v>
      </c>
      <c r="D25" s="71">
        <v>10</v>
      </c>
      <c r="E25" s="23">
        <v>2.84</v>
      </c>
      <c r="F25" s="24">
        <f t="shared" si="0"/>
        <v>2.84</v>
      </c>
      <c r="H25" s="65"/>
      <c r="I25" s="54">
        <f t="shared" si="1"/>
        <v>0</v>
      </c>
      <c r="J25" s="55">
        <f t="shared" si="2"/>
        <v>0</v>
      </c>
      <c r="K25" s="27">
        <f t="shared" si="3"/>
        <v>0</v>
      </c>
    </row>
    <row r="26" spans="1:11">
      <c r="A26" s="28"/>
      <c r="B26" s="72" t="s">
        <v>43</v>
      </c>
      <c r="C26" s="73" t="s">
        <v>24</v>
      </c>
      <c r="D26" s="74"/>
      <c r="E26" s="32">
        <v>4.99</v>
      </c>
      <c r="F26" s="40">
        <f t="shared" si="0"/>
        <v>4.99</v>
      </c>
      <c r="H26" s="75"/>
      <c r="I26" s="35">
        <f t="shared" si="1"/>
        <v>0</v>
      </c>
      <c r="J26" s="39">
        <f t="shared" si="2"/>
        <v>0</v>
      </c>
      <c r="K26" s="36">
        <f t="shared" si="3"/>
        <v>0</v>
      </c>
    </row>
    <row r="27" spans="1:11">
      <c r="A27" s="28"/>
      <c r="B27" s="72" t="s">
        <v>44</v>
      </c>
      <c r="C27" s="73" t="s">
        <v>26</v>
      </c>
      <c r="D27" s="74"/>
      <c r="E27" s="32">
        <v>7.56</v>
      </c>
      <c r="F27" s="33">
        <f t="shared" si="0"/>
        <v>7.56</v>
      </c>
      <c r="H27" s="75"/>
      <c r="I27" s="35">
        <f t="shared" si="1"/>
        <v>0</v>
      </c>
      <c r="J27" s="36">
        <f t="shared" si="2"/>
        <v>0</v>
      </c>
      <c r="K27" s="36">
        <f t="shared" si="3"/>
        <v>0</v>
      </c>
    </row>
    <row r="28" spans="1:11">
      <c r="A28" s="28"/>
      <c r="B28" s="72" t="s">
        <v>45</v>
      </c>
      <c r="C28" s="73" t="s">
        <v>28</v>
      </c>
      <c r="D28" s="74"/>
      <c r="E28" s="32">
        <v>13.88</v>
      </c>
      <c r="F28" s="33">
        <f>E28-E28*($F$12)</f>
        <v>13.88</v>
      </c>
      <c r="H28" s="75"/>
      <c r="I28" s="42">
        <f t="shared" si="1"/>
        <v>0</v>
      </c>
      <c r="J28" s="36">
        <f t="shared" si="2"/>
        <v>0</v>
      </c>
      <c r="K28" s="45">
        <f t="shared" si="3"/>
        <v>0</v>
      </c>
    </row>
    <row r="29" spans="1:11">
      <c r="A29" s="28"/>
      <c r="B29" s="72" t="s">
        <v>46</v>
      </c>
      <c r="C29" s="76" t="s">
        <v>30</v>
      </c>
      <c r="D29" s="74"/>
      <c r="E29" s="32">
        <v>18.100000000000001</v>
      </c>
      <c r="F29" s="38">
        <f t="shared" si="0"/>
        <v>18.100000000000001</v>
      </c>
      <c r="H29" s="75"/>
      <c r="I29" s="77">
        <f t="shared" si="1"/>
        <v>0</v>
      </c>
      <c r="J29" s="39">
        <f t="shared" si="2"/>
        <v>0</v>
      </c>
      <c r="K29" s="39">
        <f t="shared" si="3"/>
        <v>0</v>
      </c>
    </row>
    <row r="30" spans="1:11" ht="13.8" thickBot="1">
      <c r="A30" s="67"/>
      <c r="B30" s="78" t="s">
        <v>47</v>
      </c>
      <c r="C30" s="79" t="s">
        <v>32</v>
      </c>
      <c r="D30" s="80"/>
      <c r="E30" s="49">
        <v>27.03</v>
      </c>
      <c r="F30" s="59">
        <f t="shared" si="0"/>
        <v>27.03</v>
      </c>
      <c r="H30" s="60"/>
      <c r="I30" s="81">
        <f t="shared" si="1"/>
        <v>0</v>
      </c>
      <c r="J30" s="61">
        <f t="shared" si="2"/>
        <v>0</v>
      </c>
      <c r="K30" s="61">
        <f t="shared" si="3"/>
        <v>0</v>
      </c>
    </row>
    <row r="31" spans="1:11" ht="15" customHeight="1">
      <c r="A31" s="82" t="s">
        <v>48</v>
      </c>
      <c r="B31" s="83" t="s">
        <v>49</v>
      </c>
      <c r="C31" s="84" t="s">
        <v>22</v>
      </c>
      <c r="D31" s="85">
        <v>10</v>
      </c>
      <c r="E31" s="86">
        <v>3.39</v>
      </c>
      <c r="F31" s="24">
        <f t="shared" si="0"/>
        <v>3.39</v>
      </c>
      <c r="H31" s="65"/>
      <c r="I31" s="54">
        <f t="shared" si="1"/>
        <v>0</v>
      </c>
      <c r="J31" s="27">
        <f t="shared" si="2"/>
        <v>0</v>
      </c>
      <c r="K31" s="55">
        <f t="shared" si="3"/>
        <v>0</v>
      </c>
    </row>
    <row r="32" spans="1:11">
      <c r="A32" s="87"/>
      <c r="B32" s="88" t="s">
        <v>50</v>
      </c>
      <c r="C32" s="89" t="s">
        <v>24</v>
      </c>
      <c r="D32" s="90"/>
      <c r="E32" s="91">
        <v>5.04</v>
      </c>
      <c r="F32" s="40">
        <f t="shared" si="0"/>
        <v>5.04</v>
      </c>
      <c r="H32" s="75"/>
      <c r="I32" s="35">
        <f t="shared" si="1"/>
        <v>0</v>
      </c>
      <c r="J32" s="36">
        <f t="shared" si="2"/>
        <v>0</v>
      </c>
      <c r="K32" s="36">
        <f t="shared" si="3"/>
        <v>0</v>
      </c>
    </row>
    <row r="33" spans="1:11">
      <c r="B33" s="88" t="s">
        <v>51</v>
      </c>
      <c r="C33" s="89" t="s">
        <v>26</v>
      </c>
      <c r="D33" s="90"/>
      <c r="E33" s="91">
        <v>6.85</v>
      </c>
      <c r="F33" s="40">
        <f t="shared" si="0"/>
        <v>6.85</v>
      </c>
      <c r="H33" s="75"/>
      <c r="I33" s="42">
        <f t="shared" si="1"/>
        <v>0</v>
      </c>
      <c r="J33" s="36">
        <f t="shared" si="2"/>
        <v>0</v>
      </c>
      <c r="K33" s="36">
        <f t="shared" si="3"/>
        <v>0</v>
      </c>
    </row>
    <row r="34" spans="1:11">
      <c r="B34" s="88" t="s">
        <v>52</v>
      </c>
      <c r="C34" s="89" t="s">
        <v>28</v>
      </c>
      <c r="D34" s="92"/>
      <c r="E34" s="91">
        <v>11.23</v>
      </c>
      <c r="F34" s="33">
        <f t="shared" si="0"/>
        <v>11.23</v>
      </c>
      <c r="H34" s="75"/>
      <c r="I34" s="77">
        <f t="shared" si="1"/>
        <v>0</v>
      </c>
      <c r="J34" s="36">
        <f t="shared" si="2"/>
        <v>0</v>
      </c>
      <c r="K34" s="39">
        <f t="shared" si="3"/>
        <v>0</v>
      </c>
    </row>
    <row r="35" spans="1:11">
      <c r="B35" s="88" t="s">
        <v>53</v>
      </c>
      <c r="C35" s="89" t="s">
        <v>30</v>
      </c>
      <c r="D35" s="93">
        <v>5</v>
      </c>
      <c r="E35" s="91">
        <v>15.81</v>
      </c>
      <c r="F35" s="33">
        <f t="shared" si="0"/>
        <v>15.81</v>
      </c>
      <c r="H35" s="75"/>
      <c r="I35" s="35">
        <f t="shared" si="1"/>
        <v>0</v>
      </c>
      <c r="J35" s="36">
        <f t="shared" si="2"/>
        <v>0</v>
      </c>
      <c r="K35" s="57">
        <f t="shared" si="3"/>
        <v>0</v>
      </c>
    </row>
    <row r="36" spans="1:11" ht="13.8" thickBot="1">
      <c r="B36" s="94" t="s">
        <v>54</v>
      </c>
      <c r="C36" s="95" t="s">
        <v>32</v>
      </c>
      <c r="D36" s="80"/>
      <c r="E36" s="96">
        <v>23.37</v>
      </c>
      <c r="F36" s="50">
        <f t="shared" si="0"/>
        <v>23.37</v>
      </c>
      <c r="H36" s="60"/>
      <c r="I36" s="52">
        <f t="shared" si="1"/>
        <v>0</v>
      </c>
      <c r="J36" s="61">
        <f t="shared" si="2"/>
        <v>0</v>
      </c>
      <c r="K36" s="61">
        <f t="shared" si="3"/>
        <v>0</v>
      </c>
    </row>
    <row r="37" spans="1:11">
      <c r="A37" s="97" t="s">
        <v>55</v>
      </c>
      <c r="B37" s="69" t="s">
        <v>56</v>
      </c>
      <c r="C37" s="98" t="s">
        <v>22</v>
      </c>
      <c r="D37" s="85">
        <v>10</v>
      </c>
      <c r="E37" s="23">
        <v>3.16</v>
      </c>
      <c r="F37" s="99">
        <f t="shared" si="0"/>
        <v>3.16</v>
      </c>
      <c r="H37" s="65"/>
      <c r="I37" s="26">
        <f t="shared" si="1"/>
        <v>0</v>
      </c>
      <c r="J37" s="55">
        <f t="shared" si="2"/>
        <v>0</v>
      </c>
      <c r="K37" s="55">
        <f t="shared" si="3"/>
        <v>0</v>
      </c>
    </row>
    <row r="38" spans="1:11">
      <c r="A38" s="100"/>
      <c r="B38" s="72" t="s">
        <v>57</v>
      </c>
      <c r="C38" s="76" t="s">
        <v>24</v>
      </c>
      <c r="D38" s="90"/>
      <c r="E38" s="32">
        <v>3.73</v>
      </c>
      <c r="F38" s="38">
        <f t="shared" si="0"/>
        <v>3.73</v>
      </c>
      <c r="H38" s="75"/>
      <c r="I38" s="35">
        <f t="shared" si="1"/>
        <v>0</v>
      </c>
      <c r="J38" s="36">
        <f t="shared" si="2"/>
        <v>0</v>
      </c>
      <c r="K38" s="39">
        <f t="shared" si="3"/>
        <v>0</v>
      </c>
    </row>
    <row r="39" spans="1:11">
      <c r="A39" s="28"/>
      <c r="B39" s="72" t="s">
        <v>58</v>
      </c>
      <c r="C39" s="76" t="s">
        <v>26</v>
      </c>
      <c r="D39" s="90"/>
      <c r="E39" s="32">
        <v>4.3099999999999996</v>
      </c>
      <c r="F39" s="40">
        <f t="shared" si="0"/>
        <v>4.3099999999999996</v>
      </c>
      <c r="H39" s="75"/>
      <c r="I39" s="42">
        <f t="shared" si="1"/>
        <v>0</v>
      </c>
      <c r="J39" s="36">
        <f t="shared" si="2"/>
        <v>0</v>
      </c>
      <c r="K39" s="36">
        <f t="shared" si="3"/>
        <v>0</v>
      </c>
    </row>
    <row r="40" spans="1:11">
      <c r="A40" s="28"/>
      <c r="B40" s="72" t="s">
        <v>59</v>
      </c>
      <c r="C40" s="76" t="s">
        <v>28</v>
      </c>
      <c r="D40" s="92"/>
      <c r="E40" s="32">
        <v>7.79</v>
      </c>
      <c r="F40" s="40">
        <f t="shared" si="0"/>
        <v>7.79</v>
      </c>
      <c r="H40" s="75"/>
      <c r="I40" s="77">
        <f t="shared" si="1"/>
        <v>0</v>
      </c>
      <c r="J40" s="39">
        <f t="shared" si="2"/>
        <v>0</v>
      </c>
      <c r="K40" s="36">
        <f t="shared" si="3"/>
        <v>0</v>
      </c>
    </row>
    <row r="41" spans="1:11">
      <c r="A41" s="28"/>
      <c r="B41" s="72" t="s">
        <v>60</v>
      </c>
      <c r="C41" s="76" t="s">
        <v>30</v>
      </c>
      <c r="D41" s="93">
        <v>5</v>
      </c>
      <c r="E41" s="32">
        <v>12.6</v>
      </c>
      <c r="F41" s="33">
        <f t="shared" si="0"/>
        <v>12.6</v>
      </c>
      <c r="H41" s="75"/>
      <c r="I41" s="77">
        <f t="shared" si="1"/>
        <v>0</v>
      </c>
      <c r="J41" s="57">
        <f t="shared" si="2"/>
        <v>0</v>
      </c>
      <c r="K41" s="36">
        <f t="shared" si="3"/>
        <v>0</v>
      </c>
    </row>
    <row r="42" spans="1:11" ht="13.8" thickBot="1">
      <c r="A42" s="28"/>
      <c r="B42" s="101" t="s">
        <v>61</v>
      </c>
      <c r="C42" s="102" t="s">
        <v>32</v>
      </c>
      <c r="D42" s="80"/>
      <c r="E42" s="103">
        <v>18.79</v>
      </c>
      <c r="F42" s="50">
        <f t="shared" si="0"/>
        <v>18.79</v>
      </c>
      <c r="H42" s="60"/>
      <c r="I42" s="81">
        <f t="shared" si="1"/>
        <v>0</v>
      </c>
      <c r="J42" s="61">
        <f t="shared" si="2"/>
        <v>0</v>
      </c>
      <c r="K42" s="39">
        <f t="shared" si="3"/>
        <v>0</v>
      </c>
    </row>
    <row r="43" spans="1:11" ht="61.5" customHeight="1" thickBot="1">
      <c r="A43" s="104" t="s">
        <v>62</v>
      </c>
      <c r="B43" s="105" t="s">
        <v>63</v>
      </c>
      <c r="C43" s="106" t="s">
        <v>22</v>
      </c>
      <c r="D43" s="105">
        <v>1</v>
      </c>
      <c r="E43" s="107">
        <v>5.08</v>
      </c>
      <c r="F43" s="108">
        <f t="shared" si="0"/>
        <v>5.08</v>
      </c>
      <c r="H43" s="109"/>
      <c r="I43" s="110">
        <f t="shared" si="1"/>
        <v>0</v>
      </c>
      <c r="J43" s="27">
        <f t="shared" si="2"/>
        <v>0</v>
      </c>
      <c r="K43" s="27">
        <f t="shared" si="3"/>
        <v>0</v>
      </c>
    </row>
    <row r="44" spans="1:11" ht="56.25" customHeight="1" thickBot="1">
      <c r="A44" s="104" t="s">
        <v>64</v>
      </c>
      <c r="B44" s="111" t="s">
        <v>65</v>
      </c>
      <c r="C44" s="112" t="s">
        <v>22</v>
      </c>
      <c r="D44" s="113">
        <v>1</v>
      </c>
      <c r="E44" s="107">
        <v>4.97</v>
      </c>
      <c r="F44" s="108">
        <f t="shared" si="0"/>
        <v>4.97</v>
      </c>
      <c r="H44" s="109"/>
      <c r="I44" s="110">
        <f t="shared" si="1"/>
        <v>0</v>
      </c>
      <c r="J44" s="27">
        <f t="shared" si="2"/>
        <v>0</v>
      </c>
      <c r="K44" s="27">
        <f t="shared" si="3"/>
        <v>0</v>
      </c>
    </row>
    <row r="45" spans="1:11" ht="63.75" customHeight="1" thickBot="1">
      <c r="A45" s="114" t="s">
        <v>66</v>
      </c>
      <c r="B45" s="115" t="s">
        <v>67</v>
      </c>
      <c r="C45" s="116" t="s">
        <v>22</v>
      </c>
      <c r="D45" s="117">
        <v>1</v>
      </c>
      <c r="E45" s="118">
        <v>4.33</v>
      </c>
      <c r="F45" s="108">
        <f t="shared" si="0"/>
        <v>4.33</v>
      </c>
      <c r="H45" s="109"/>
      <c r="I45" s="110">
        <f t="shared" si="1"/>
        <v>0</v>
      </c>
      <c r="J45" s="27">
        <f t="shared" si="2"/>
        <v>0</v>
      </c>
      <c r="K45" s="27">
        <f t="shared" si="3"/>
        <v>0</v>
      </c>
    </row>
    <row r="46" spans="1:11" ht="54.75" customHeight="1" thickBot="1">
      <c r="A46" s="62" t="s">
        <v>68</v>
      </c>
      <c r="B46" s="119" t="s">
        <v>69</v>
      </c>
      <c r="C46" s="120" t="s">
        <v>22</v>
      </c>
      <c r="D46" s="121">
        <v>1</v>
      </c>
      <c r="E46" s="122">
        <v>4.29</v>
      </c>
      <c r="F46" s="24">
        <f t="shared" si="0"/>
        <v>4.29</v>
      </c>
      <c r="H46" s="25"/>
      <c r="I46" s="54">
        <f t="shared" si="1"/>
        <v>0</v>
      </c>
      <c r="J46" s="27">
        <f t="shared" si="2"/>
        <v>0</v>
      </c>
      <c r="K46" s="27">
        <f>H46*I46</f>
        <v>0</v>
      </c>
    </row>
    <row r="47" spans="1:11" ht="14.4">
      <c r="A47" s="62" t="s">
        <v>70</v>
      </c>
      <c r="B47" s="123" t="s">
        <v>71</v>
      </c>
      <c r="C47" s="124" t="s">
        <v>22</v>
      </c>
      <c r="D47" s="123">
        <v>100</v>
      </c>
      <c r="E47" s="125">
        <v>2.13</v>
      </c>
      <c r="F47" s="99">
        <f t="shared" si="0"/>
        <v>2.13</v>
      </c>
      <c r="H47" s="126"/>
      <c r="I47" s="127">
        <f t="shared" si="1"/>
        <v>0</v>
      </c>
      <c r="J47" s="55">
        <f t="shared" si="2"/>
        <v>0</v>
      </c>
      <c r="K47" s="128">
        <f t="shared" ref="K47:K82" si="4">H47*I47</f>
        <v>0</v>
      </c>
    </row>
    <row r="48" spans="1:11" ht="14.4">
      <c r="A48" s="129"/>
      <c r="B48" s="130" t="s">
        <v>72</v>
      </c>
      <c r="C48" s="131" t="s">
        <v>24</v>
      </c>
      <c r="D48" s="130">
        <v>70</v>
      </c>
      <c r="E48" s="132">
        <v>3.53</v>
      </c>
      <c r="F48" s="33">
        <f t="shared" si="0"/>
        <v>3.53</v>
      </c>
      <c r="H48" s="133"/>
      <c r="I48" s="134">
        <f t="shared" si="1"/>
        <v>0</v>
      </c>
      <c r="J48" s="36">
        <f t="shared" si="2"/>
        <v>0</v>
      </c>
      <c r="K48" s="135">
        <f t="shared" si="4"/>
        <v>0</v>
      </c>
    </row>
    <row r="49" spans="1:11" ht="14.4">
      <c r="A49" s="129"/>
      <c r="B49" s="130" t="s">
        <v>73</v>
      </c>
      <c r="C49" s="131" t="s">
        <v>26</v>
      </c>
      <c r="D49" s="130">
        <v>40</v>
      </c>
      <c r="E49" s="132">
        <v>6.23</v>
      </c>
      <c r="F49" s="33">
        <f t="shared" si="0"/>
        <v>6.23</v>
      </c>
      <c r="H49" s="133"/>
      <c r="I49" s="134">
        <f t="shared" si="1"/>
        <v>0</v>
      </c>
      <c r="J49" s="36">
        <f t="shared" si="2"/>
        <v>0</v>
      </c>
      <c r="K49" s="135">
        <f t="shared" si="4"/>
        <v>0</v>
      </c>
    </row>
    <row r="50" spans="1:11" ht="14.4">
      <c r="A50" s="129"/>
      <c r="B50" s="130" t="s">
        <v>74</v>
      </c>
      <c r="C50" s="131" t="s">
        <v>28</v>
      </c>
      <c r="D50" s="136">
        <v>10</v>
      </c>
      <c r="E50" s="132">
        <v>9.83</v>
      </c>
      <c r="F50" s="33">
        <f t="shared" si="0"/>
        <v>9.83</v>
      </c>
      <c r="H50" s="133"/>
      <c r="I50" s="134">
        <f t="shared" si="1"/>
        <v>0</v>
      </c>
      <c r="J50" s="36">
        <f t="shared" si="2"/>
        <v>0</v>
      </c>
      <c r="K50" s="135">
        <f t="shared" si="4"/>
        <v>0</v>
      </c>
    </row>
    <row r="51" spans="1:11" ht="14.4">
      <c r="A51" s="129"/>
      <c r="B51" s="130" t="s">
        <v>75</v>
      </c>
      <c r="C51" s="131" t="s">
        <v>30</v>
      </c>
      <c r="D51" s="136">
        <v>1</v>
      </c>
      <c r="E51" s="132">
        <v>14.5</v>
      </c>
      <c r="F51" s="33">
        <f t="shared" si="0"/>
        <v>14.5</v>
      </c>
      <c r="H51" s="133"/>
      <c r="I51" s="134">
        <f t="shared" si="1"/>
        <v>0</v>
      </c>
      <c r="J51" s="36">
        <f t="shared" si="2"/>
        <v>0</v>
      </c>
      <c r="K51" s="135">
        <f t="shared" si="4"/>
        <v>0</v>
      </c>
    </row>
    <row r="52" spans="1:11" ht="15" thickBot="1">
      <c r="A52" s="58"/>
      <c r="B52" s="137" t="s">
        <v>76</v>
      </c>
      <c r="C52" s="138" t="s">
        <v>32</v>
      </c>
      <c r="D52" s="139">
        <v>1</v>
      </c>
      <c r="E52" s="140">
        <v>31.3</v>
      </c>
      <c r="F52" s="59">
        <f t="shared" si="0"/>
        <v>31.3</v>
      </c>
      <c r="H52" s="141"/>
      <c r="I52" s="142">
        <f t="shared" si="1"/>
        <v>0</v>
      </c>
      <c r="J52" s="61">
        <f t="shared" si="2"/>
        <v>0</v>
      </c>
      <c r="K52" s="143">
        <f t="shared" si="4"/>
        <v>0</v>
      </c>
    </row>
    <row r="53" spans="1:11" ht="14.4">
      <c r="A53" s="62" t="s">
        <v>77</v>
      </c>
      <c r="B53" s="144" t="s">
        <v>78</v>
      </c>
      <c r="C53" s="123" t="s">
        <v>79</v>
      </c>
      <c r="D53" s="145">
        <v>50</v>
      </c>
      <c r="E53" s="146">
        <v>0.64</v>
      </c>
      <c r="F53" s="147">
        <f t="shared" si="0"/>
        <v>0.64</v>
      </c>
      <c r="H53" s="65"/>
      <c r="I53" s="148">
        <f t="shared" si="1"/>
        <v>0</v>
      </c>
      <c r="J53" s="55">
        <f t="shared" si="2"/>
        <v>0</v>
      </c>
      <c r="K53" s="128">
        <f t="shared" si="4"/>
        <v>0</v>
      </c>
    </row>
    <row r="54" spans="1:11" ht="14.4">
      <c r="A54" s="129"/>
      <c r="B54" s="149" t="s">
        <v>80</v>
      </c>
      <c r="C54" s="130" t="s">
        <v>81</v>
      </c>
      <c r="D54" s="150"/>
      <c r="E54" s="151">
        <v>0.81</v>
      </c>
      <c r="F54" s="152">
        <f t="shared" si="0"/>
        <v>0.81</v>
      </c>
      <c r="H54" s="41"/>
      <c r="I54" s="153">
        <f t="shared" si="1"/>
        <v>0</v>
      </c>
      <c r="J54" s="36">
        <f t="shared" si="2"/>
        <v>0</v>
      </c>
      <c r="K54" s="135">
        <f t="shared" si="4"/>
        <v>0</v>
      </c>
    </row>
    <row r="55" spans="1:11" ht="14.4">
      <c r="A55" s="129"/>
      <c r="B55" s="149" t="s">
        <v>82</v>
      </c>
      <c r="C55" s="130" t="s">
        <v>83</v>
      </c>
      <c r="D55" s="150"/>
      <c r="E55" s="151">
        <v>0.94</v>
      </c>
      <c r="F55" s="152">
        <f t="shared" si="0"/>
        <v>0.94</v>
      </c>
      <c r="H55" s="41"/>
      <c r="I55" s="153">
        <f t="shared" si="1"/>
        <v>0</v>
      </c>
      <c r="J55" s="36">
        <f t="shared" si="2"/>
        <v>0</v>
      </c>
      <c r="K55" s="135">
        <f t="shared" si="4"/>
        <v>0</v>
      </c>
    </row>
    <row r="56" spans="1:11" ht="14.4">
      <c r="A56" s="129"/>
      <c r="B56" s="149" t="s">
        <v>84</v>
      </c>
      <c r="C56" s="130" t="s">
        <v>85</v>
      </c>
      <c r="D56" s="150"/>
      <c r="E56" s="151">
        <v>1.1100000000000001</v>
      </c>
      <c r="F56" s="152">
        <f t="shared" si="0"/>
        <v>1.1100000000000001</v>
      </c>
      <c r="H56" s="41"/>
      <c r="I56" s="153">
        <f t="shared" si="1"/>
        <v>0</v>
      </c>
      <c r="J56" s="36">
        <f t="shared" si="2"/>
        <v>0</v>
      </c>
      <c r="K56" s="135">
        <f t="shared" si="4"/>
        <v>0</v>
      </c>
    </row>
    <row r="57" spans="1:11" ht="14.4">
      <c r="A57" s="129"/>
      <c r="B57" s="149" t="s">
        <v>86</v>
      </c>
      <c r="C57" s="130" t="s">
        <v>87</v>
      </c>
      <c r="D57" s="150"/>
      <c r="E57" s="151">
        <v>1.26</v>
      </c>
      <c r="F57" s="152">
        <f t="shared" si="0"/>
        <v>1.26</v>
      </c>
      <c r="H57" s="41"/>
      <c r="I57" s="153">
        <f t="shared" si="1"/>
        <v>0</v>
      </c>
      <c r="J57" s="36">
        <f t="shared" si="2"/>
        <v>0</v>
      </c>
      <c r="K57" s="135">
        <f t="shared" si="4"/>
        <v>0</v>
      </c>
    </row>
    <row r="58" spans="1:11" ht="14.4">
      <c r="A58" s="129"/>
      <c r="B58" s="149" t="s">
        <v>88</v>
      </c>
      <c r="C58" s="130" t="s">
        <v>89</v>
      </c>
      <c r="D58" s="150"/>
      <c r="E58" s="151">
        <v>1.54</v>
      </c>
      <c r="F58" s="152">
        <f t="shared" si="0"/>
        <v>1.54</v>
      </c>
      <c r="H58" s="41"/>
      <c r="I58" s="153">
        <f t="shared" si="1"/>
        <v>0</v>
      </c>
      <c r="J58" s="36">
        <f t="shared" si="2"/>
        <v>0</v>
      </c>
      <c r="K58" s="135">
        <f t="shared" si="4"/>
        <v>0</v>
      </c>
    </row>
    <row r="59" spans="1:11" ht="14.4">
      <c r="A59" s="129"/>
      <c r="B59" s="149" t="s">
        <v>90</v>
      </c>
      <c r="C59" s="130" t="s">
        <v>91</v>
      </c>
      <c r="D59" s="150"/>
      <c r="E59" s="151">
        <v>1.85</v>
      </c>
      <c r="F59" s="152">
        <f t="shared" si="0"/>
        <v>1.85</v>
      </c>
      <c r="H59" s="41"/>
      <c r="I59" s="153">
        <f t="shared" si="1"/>
        <v>0</v>
      </c>
      <c r="J59" s="36">
        <f t="shared" si="2"/>
        <v>0</v>
      </c>
      <c r="K59" s="135">
        <f t="shared" si="4"/>
        <v>0</v>
      </c>
    </row>
    <row r="60" spans="1:11" ht="14.4">
      <c r="A60" s="129"/>
      <c r="B60" s="149" t="s">
        <v>92</v>
      </c>
      <c r="C60" s="130" t="s">
        <v>93</v>
      </c>
      <c r="D60" s="150"/>
      <c r="E60" s="151">
        <v>2.14</v>
      </c>
      <c r="F60" s="152">
        <f t="shared" si="0"/>
        <v>2.14</v>
      </c>
      <c r="H60" s="41"/>
      <c r="I60" s="153">
        <f t="shared" si="1"/>
        <v>0</v>
      </c>
      <c r="J60" s="36">
        <f t="shared" si="2"/>
        <v>0</v>
      </c>
      <c r="K60" s="135">
        <f t="shared" si="4"/>
        <v>0</v>
      </c>
    </row>
    <row r="61" spans="1:11" ht="15" thickBot="1">
      <c r="A61" s="129"/>
      <c r="B61" s="154" t="s">
        <v>94</v>
      </c>
      <c r="C61" s="137" t="s">
        <v>95</v>
      </c>
      <c r="D61" s="155"/>
      <c r="E61" s="156">
        <v>2.42</v>
      </c>
      <c r="F61" s="157">
        <f t="shared" si="0"/>
        <v>2.42</v>
      </c>
      <c r="H61" s="51"/>
      <c r="I61" s="158">
        <f t="shared" si="1"/>
        <v>0</v>
      </c>
      <c r="J61" s="61">
        <f t="shared" si="2"/>
        <v>0</v>
      </c>
      <c r="K61" s="143">
        <f t="shared" si="4"/>
        <v>0</v>
      </c>
    </row>
    <row r="62" spans="1:11" ht="14.4">
      <c r="A62" s="129"/>
      <c r="B62" s="144" t="s">
        <v>96</v>
      </c>
      <c r="C62" s="159" t="s">
        <v>97</v>
      </c>
      <c r="D62" s="145">
        <v>50</v>
      </c>
      <c r="E62" s="146">
        <v>1.01</v>
      </c>
      <c r="F62" s="147">
        <f t="shared" si="0"/>
        <v>1.01</v>
      </c>
      <c r="H62" s="65"/>
      <c r="I62" s="148">
        <f t="shared" si="1"/>
        <v>0</v>
      </c>
      <c r="J62" s="55">
        <f t="shared" si="2"/>
        <v>0</v>
      </c>
      <c r="K62" s="128">
        <f t="shared" si="4"/>
        <v>0</v>
      </c>
    </row>
    <row r="63" spans="1:11" ht="14.4">
      <c r="A63" s="129"/>
      <c r="B63" s="149" t="s">
        <v>98</v>
      </c>
      <c r="C63" s="130" t="s">
        <v>99</v>
      </c>
      <c r="D63" s="150"/>
      <c r="E63" s="151">
        <v>1.19</v>
      </c>
      <c r="F63" s="152">
        <f t="shared" si="0"/>
        <v>1.19</v>
      </c>
      <c r="H63" s="41"/>
      <c r="I63" s="153">
        <f t="shared" si="1"/>
        <v>0</v>
      </c>
      <c r="J63" s="36">
        <f t="shared" si="2"/>
        <v>0</v>
      </c>
      <c r="K63" s="135">
        <f t="shared" si="4"/>
        <v>0</v>
      </c>
    </row>
    <row r="64" spans="1:11" ht="14.4">
      <c r="A64" s="129"/>
      <c r="B64" s="149" t="s">
        <v>100</v>
      </c>
      <c r="C64" s="130" t="s">
        <v>101</v>
      </c>
      <c r="D64" s="150"/>
      <c r="E64" s="151">
        <v>1.4</v>
      </c>
      <c r="F64" s="152">
        <f t="shared" si="0"/>
        <v>1.4</v>
      </c>
      <c r="H64" s="41"/>
      <c r="I64" s="153">
        <f t="shared" si="1"/>
        <v>0</v>
      </c>
      <c r="J64" s="36">
        <f t="shared" si="2"/>
        <v>0</v>
      </c>
      <c r="K64" s="135">
        <f t="shared" si="4"/>
        <v>0</v>
      </c>
    </row>
    <row r="65" spans="1:11" ht="14.4">
      <c r="A65" s="129"/>
      <c r="B65" s="149" t="s">
        <v>102</v>
      </c>
      <c r="C65" s="130" t="s">
        <v>103</v>
      </c>
      <c r="D65" s="150"/>
      <c r="E65" s="151">
        <v>1.58</v>
      </c>
      <c r="F65" s="152">
        <f t="shared" si="0"/>
        <v>1.58</v>
      </c>
      <c r="H65" s="41"/>
      <c r="I65" s="153">
        <f t="shared" si="1"/>
        <v>0</v>
      </c>
      <c r="J65" s="36">
        <f t="shared" si="2"/>
        <v>0</v>
      </c>
      <c r="K65" s="135">
        <f t="shared" si="4"/>
        <v>0</v>
      </c>
    </row>
    <row r="66" spans="1:11" ht="14.4">
      <c r="A66" s="129"/>
      <c r="B66" s="149" t="s">
        <v>104</v>
      </c>
      <c r="C66" s="130" t="s">
        <v>105</v>
      </c>
      <c r="D66" s="150"/>
      <c r="E66" s="151">
        <v>2.02</v>
      </c>
      <c r="F66" s="152">
        <f t="shared" si="0"/>
        <v>2.02</v>
      </c>
      <c r="H66" s="41"/>
      <c r="I66" s="153">
        <f t="shared" si="1"/>
        <v>0</v>
      </c>
      <c r="J66" s="36">
        <f t="shared" si="2"/>
        <v>0</v>
      </c>
      <c r="K66" s="135">
        <f t="shared" si="4"/>
        <v>0</v>
      </c>
    </row>
    <row r="67" spans="1:11" ht="14.4">
      <c r="A67" s="129"/>
      <c r="B67" s="149" t="s">
        <v>106</v>
      </c>
      <c r="C67" s="130" t="s">
        <v>107</v>
      </c>
      <c r="D67" s="150"/>
      <c r="E67" s="151">
        <v>2.63</v>
      </c>
      <c r="F67" s="152">
        <f t="shared" si="0"/>
        <v>2.63</v>
      </c>
      <c r="H67" s="41"/>
      <c r="I67" s="153">
        <f t="shared" si="1"/>
        <v>0</v>
      </c>
      <c r="J67" s="36">
        <f t="shared" si="2"/>
        <v>0</v>
      </c>
      <c r="K67" s="135">
        <f t="shared" si="4"/>
        <v>0</v>
      </c>
    </row>
    <row r="68" spans="1:11" ht="14.4">
      <c r="A68" s="129"/>
      <c r="B68" s="149" t="s">
        <v>108</v>
      </c>
      <c r="C68" s="130" t="s">
        <v>109</v>
      </c>
      <c r="D68" s="150"/>
      <c r="E68" s="151">
        <v>3.46</v>
      </c>
      <c r="F68" s="152">
        <f t="shared" si="0"/>
        <v>3.46</v>
      </c>
      <c r="H68" s="41"/>
      <c r="I68" s="153">
        <f t="shared" si="1"/>
        <v>0</v>
      </c>
      <c r="J68" s="36">
        <f t="shared" si="2"/>
        <v>0</v>
      </c>
      <c r="K68" s="135">
        <f t="shared" si="4"/>
        <v>0</v>
      </c>
    </row>
    <row r="69" spans="1:11" ht="14.4">
      <c r="A69" s="129"/>
      <c r="B69" s="149" t="s">
        <v>110</v>
      </c>
      <c r="C69" s="130" t="s">
        <v>111</v>
      </c>
      <c r="D69" s="150"/>
      <c r="E69" s="151">
        <v>4.58</v>
      </c>
      <c r="F69" s="152">
        <f t="shared" si="0"/>
        <v>4.58</v>
      </c>
      <c r="H69" s="41"/>
      <c r="I69" s="153">
        <f t="shared" si="1"/>
        <v>0</v>
      </c>
      <c r="J69" s="36">
        <f t="shared" si="2"/>
        <v>0</v>
      </c>
      <c r="K69" s="135">
        <f t="shared" si="4"/>
        <v>0</v>
      </c>
    </row>
    <row r="70" spans="1:11" ht="15" thickBot="1">
      <c r="A70" s="58"/>
      <c r="B70" s="160" t="s">
        <v>112</v>
      </c>
      <c r="C70" s="137" t="s">
        <v>113</v>
      </c>
      <c r="D70" s="161"/>
      <c r="E70" s="162">
        <v>5.38</v>
      </c>
      <c r="F70" s="163">
        <f t="shared" si="0"/>
        <v>5.38</v>
      </c>
      <c r="H70" s="51"/>
      <c r="I70" s="158">
        <f t="shared" si="1"/>
        <v>0</v>
      </c>
      <c r="J70" s="61">
        <f t="shared" si="2"/>
        <v>0</v>
      </c>
      <c r="K70" s="143">
        <f t="shared" si="4"/>
        <v>0</v>
      </c>
    </row>
    <row r="71" spans="1:11" ht="24" customHeight="1">
      <c r="A71" s="164" t="s">
        <v>114</v>
      </c>
      <c r="B71" s="124" t="s">
        <v>115</v>
      </c>
      <c r="C71" s="123" t="s">
        <v>116</v>
      </c>
      <c r="D71" s="145">
        <v>1</v>
      </c>
      <c r="E71" s="165">
        <v>2.68</v>
      </c>
      <c r="F71" s="147">
        <f t="shared" si="0"/>
        <v>2.68</v>
      </c>
      <c r="H71" s="65"/>
      <c r="I71" s="148">
        <f t="shared" si="1"/>
        <v>0</v>
      </c>
      <c r="J71" s="55">
        <f t="shared" si="2"/>
        <v>0</v>
      </c>
      <c r="K71" s="128">
        <f t="shared" si="4"/>
        <v>0</v>
      </c>
    </row>
    <row r="72" spans="1:11" ht="24" customHeight="1">
      <c r="A72" s="166"/>
      <c r="B72" s="131" t="s">
        <v>117</v>
      </c>
      <c r="C72" s="130" t="s">
        <v>118</v>
      </c>
      <c r="D72" s="150"/>
      <c r="E72" s="56">
        <v>2.77</v>
      </c>
      <c r="F72" s="152">
        <f t="shared" si="0"/>
        <v>2.77</v>
      </c>
      <c r="H72" s="41"/>
      <c r="I72" s="153">
        <f t="shared" si="1"/>
        <v>0</v>
      </c>
      <c r="J72" s="36">
        <f t="shared" si="2"/>
        <v>0</v>
      </c>
      <c r="K72" s="135">
        <f t="shared" si="4"/>
        <v>0</v>
      </c>
    </row>
    <row r="73" spans="1:11" ht="24" customHeight="1" thickBot="1">
      <c r="A73" s="167"/>
      <c r="B73" s="138" t="s">
        <v>119</v>
      </c>
      <c r="C73" s="137" t="s">
        <v>120</v>
      </c>
      <c r="D73" s="161"/>
      <c r="E73" s="168">
        <v>2.98</v>
      </c>
      <c r="F73" s="163">
        <f t="shared" si="0"/>
        <v>2.98</v>
      </c>
      <c r="H73" s="51"/>
      <c r="I73" s="158">
        <f t="shared" si="1"/>
        <v>0</v>
      </c>
      <c r="J73" s="61">
        <f t="shared" si="2"/>
        <v>0</v>
      </c>
      <c r="K73" s="143">
        <f t="shared" si="4"/>
        <v>0</v>
      </c>
    </row>
    <row r="74" spans="1:11" ht="24" customHeight="1">
      <c r="A74" s="62" t="s">
        <v>121</v>
      </c>
      <c r="B74" s="123" t="s">
        <v>122</v>
      </c>
      <c r="C74" s="124" t="s">
        <v>116</v>
      </c>
      <c r="D74" s="169">
        <v>1</v>
      </c>
      <c r="E74" s="125">
        <v>4.08</v>
      </c>
      <c r="F74" s="99">
        <f t="shared" si="0"/>
        <v>4.08</v>
      </c>
      <c r="H74" s="65"/>
      <c r="I74" s="148">
        <f t="shared" si="1"/>
        <v>0</v>
      </c>
      <c r="J74" s="55">
        <f t="shared" si="2"/>
        <v>0</v>
      </c>
      <c r="K74" s="128">
        <f t="shared" si="4"/>
        <v>0</v>
      </c>
    </row>
    <row r="75" spans="1:11" ht="24" customHeight="1">
      <c r="A75" s="129"/>
      <c r="B75" s="130" t="s">
        <v>123</v>
      </c>
      <c r="C75" s="131" t="s">
        <v>118</v>
      </c>
      <c r="D75" s="170"/>
      <c r="E75" s="132">
        <v>4.24</v>
      </c>
      <c r="F75" s="33">
        <f t="shared" si="0"/>
        <v>4.24</v>
      </c>
      <c r="H75" s="41"/>
      <c r="I75" s="153">
        <f t="shared" si="1"/>
        <v>0</v>
      </c>
      <c r="J75" s="36">
        <f t="shared" si="2"/>
        <v>0</v>
      </c>
      <c r="K75" s="135">
        <f t="shared" si="4"/>
        <v>0</v>
      </c>
    </row>
    <row r="76" spans="1:11" ht="24" customHeight="1" thickBot="1">
      <c r="A76" s="58"/>
      <c r="B76" s="137" t="s">
        <v>124</v>
      </c>
      <c r="C76" s="138" t="s">
        <v>120</v>
      </c>
      <c r="D76" s="171"/>
      <c r="E76" s="140">
        <v>4.7</v>
      </c>
      <c r="F76" s="59">
        <f t="shared" si="0"/>
        <v>4.7</v>
      </c>
      <c r="H76" s="51"/>
      <c r="I76" s="158">
        <f t="shared" si="1"/>
        <v>0</v>
      </c>
      <c r="J76" s="61">
        <f t="shared" si="2"/>
        <v>0</v>
      </c>
      <c r="K76" s="143">
        <f t="shared" si="4"/>
        <v>0</v>
      </c>
    </row>
    <row r="77" spans="1:11" ht="14.4">
      <c r="A77" s="62" t="s">
        <v>125</v>
      </c>
      <c r="B77" s="123" t="s">
        <v>126</v>
      </c>
      <c r="C77" s="172" t="s">
        <v>22</v>
      </c>
      <c r="D77" s="173">
        <v>36</v>
      </c>
      <c r="E77" s="125">
        <v>4.68</v>
      </c>
      <c r="F77" s="99">
        <f t="shared" si="0"/>
        <v>4.68</v>
      </c>
      <c r="H77" s="75"/>
      <c r="I77" s="174">
        <f t="shared" si="1"/>
        <v>0</v>
      </c>
      <c r="J77" s="45">
        <f t="shared" si="2"/>
        <v>0</v>
      </c>
      <c r="K77" s="175">
        <f t="shared" si="4"/>
        <v>0</v>
      </c>
    </row>
    <row r="78" spans="1:11" ht="14.4">
      <c r="A78" s="129"/>
      <c r="B78" s="130" t="s">
        <v>127</v>
      </c>
      <c r="C78" s="176" t="s">
        <v>24</v>
      </c>
      <c r="D78" s="136">
        <v>24</v>
      </c>
      <c r="E78" s="132">
        <v>6.34</v>
      </c>
      <c r="F78" s="33">
        <f t="shared" ref="F78:F82" si="5">E78-E78*($F$12)</f>
        <v>6.34</v>
      </c>
      <c r="H78" s="41"/>
      <c r="I78" s="153">
        <f t="shared" ref="I78:I82" si="6">F78*($I$12)</f>
        <v>0</v>
      </c>
      <c r="J78" s="36">
        <f t="shared" ref="J78:J82" si="7">H78*F78</f>
        <v>0</v>
      </c>
      <c r="K78" s="135">
        <f t="shared" si="4"/>
        <v>0</v>
      </c>
    </row>
    <row r="79" spans="1:11" ht="14.4">
      <c r="A79" s="129"/>
      <c r="B79" s="130" t="s">
        <v>128</v>
      </c>
      <c r="C79" s="176" t="s">
        <v>26</v>
      </c>
      <c r="D79" s="136">
        <v>18</v>
      </c>
      <c r="E79" s="132">
        <v>9.65</v>
      </c>
      <c r="F79" s="33">
        <f t="shared" si="5"/>
        <v>9.65</v>
      </c>
      <c r="H79" s="41"/>
      <c r="I79" s="153">
        <f t="shared" si="6"/>
        <v>0</v>
      </c>
      <c r="J79" s="36">
        <f t="shared" si="7"/>
        <v>0</v>
      </c>
      <c r="K79" s="135">
        <f t="shared" si="4"/>
        <v>0</v>
      </c>
    </row>
    <row r="80" spans="1:11" ht="14.4">
      <c r="A80" s="129"/>
      <c r="B80" s="130" t="s">
        <v>129</v>
      </c>
      <c r="C80" s="176" t="s">
        <v>28</v>
      </c>
      <c r="D80" s="136">
        <v>9</v>
      </c>
      <c r="E80" s="132">
        <v>15.53</v>
      </c>
      <c r="F80" s="33">
        <f t="shared" si="5"/>
        <v>15.53</v>
      </c>
      <c r="H80" s="41"/>
      <c r="I80" s="153">
        <f t="shared" si="6"/>
        <v>0</v>
      </c>
      <c r="J80" s="36">
        <f t="shared" si="7"/>
        <v>0</v>
      </c>
      <c r="K80" s="135">
        <f t="shared" si="4"/>
        <v>0</v>
      </c>
    </row>
    <row r="81" spans="1:11" ht="14.4">
      <c r="A81" s="129"/>
      <c r="B81" s="130" t="s">
        <v>130</v>
      </c>
      <c r="C81" s="176" t="s">
        <v>30</v>
      </c>
      <c r="D81" s="136">
        <v>6</v>
      </c>
      <c r="E81" s="132">
        <v>22.53</v>
      </c>
      <c r="F81" s="33">
        <f t="shared" si="5"/>
        <v>22.53</v>
      </c>
      <c r="H81" s="41"/>
      <c r="I81" s="153">
        <f t="shared" si="6"/>
        <v>0</v>
      </c>
      <c r="J81" s="36">
        <f t="shared" si="7"/>
        <v>0</v>
      </c>
      <c r="K81" s="135">
        <f t="shared" si="4"/>
        <v>0</v>
      </c>
    </row>
    <row r="82" spans="1:11" ht="15" thickBot="1">
      <c r="A82" s="58"/>
      <c r="B82" s="137" t="s">
        <v>131</v>
      </c>
      <c r="C82" s="177" t="s">
        <v>32</v>
      </c>
      <c r="D82" s="178">
        <v>4</v>
      </c>
      <c r="E82" s="140">
        <v>36.35</v>
      </c>
      <c r="F82" s="59">
        <f t="shared" si="5"/>
        <v>36.35</v>
      </c>
      <c r="H82" s="51"/>
      <c r="I82" s="158">
        <f t="shared" si="6"/>
        <v>0</v>
      </c>
      <c r="J82" s="61">
        <f t="shared" si="7"/>
        <v>0</v>
      </c>
      <c r="K82" s="143">
        <f t="shared" si="4"/>
        <v>0</v>
      </c>
    </row>
    <row r="83" spans="1:11" ht="17.25" customHeight="1" thickBot="1">
      <c r="G83" s="179" t="s">
        <v>132</v>
      </c>
      <c r="J83" s="180">
        <f>SUM(J13:J46)</f>
        <v>0</v>
      </c>
      <c r="K83" s="181">
        <f>SUM(K13:K46)</f>
        <v>0</v>
      </c>
    </row>
    <row r="84" spans="1:11" ht="17.25" customHeight="1" thickBo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ht="14.4">
      <c r="A85" s="182" t="s">
        <v>133</v>
      </c>
      <c r="B85" s="182"/>
      <c r="C85" s="182"/>
      <c r="D85" s="182"/>
      <c r="E85" s="182"/>
      <c r="F85" s="182"/>
      <c r="G85" s="182"/>
      <c r="H85" s="182"/>
      <c r="I85"/>
    </row>
  </sheetData>
  <mergeCells count="19">
    <mergeCell ref="D41:D42"/>
    <mergeCell ref="D53:D61"/>
    <mergeCell ref="D62:D70"/>
    <mergeCell ref="D71:D73"/>
    <mergeCell ref="D74:D76"/>
    <mergeCell ref="D13:D15"/>
    <mergeCell ref="D25:D30"/>
    <mergeCell ref="A31:A32"/>
    <mergeCell ref="D31:D34"/>
    <mergeCell ref="D35:D36"/>
    <mergeCell ref="A37:A38"/>
    <mergeCell ref="D37:D40"/>
    <mergeCell ref="A9:K9"/>
    <mergeCell ref="A11:A12"/>
    <mergeCell ref="B11:B12"/>
    <mergeCell ref="C11:C12"/>
    <mergeCell ref="D11:D12"/>
    <mergeCell ref="J11:J12"/>
    <mergeCell ref="K11:K12"/>
  </mergeCells>
  <hyperlinks>
    <hyperlink ref="G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Запорная арматура Aquer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2019-11-15T10:04:18Z</dcterms:modified>
</cp:coreProperties>
</file>