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Вн.трубы HTPlus Magnaplast" sheetId="4" r:id="rId1"/>
    <sheet name="Вн.фитинги HTPlus Magnaplast" sheetId="5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F12" i="5" l="1"/>
  <c r="F12" i="4"/>
  <c r="F168" i="5" l="1"/>
  <c r="F167" i="5"/>
  <c r="F164" i="5"/>
  <c r="F163" i="5"/>
  <c r="F162" i="5"/>
  <c r="F161" i="5"/>
  <c r="F159" i="5"/>
  <c r="F158" i="5"/>
  <c r="F157" i="5"/>
  <c r="F154" i="5"/>
  <c r="F153" i="5"/>
  <c r="F152" i="5"/>
  <c r="F151" i="5"/>
  <c r="F150" i="5"/>
  <c r="F149" i="5"/>
  <c r="F148" i="5"/>
  <c r="F146" i="5"/>
  <c r="F145" i="5"/>
  <c r="F144" i="5"/>
  <c r="F143" i="5"/>
  <c r="F142" i="5"/>
  <c r="F141" i="5"/>
  <c r="F140" i="5"/>
  <c r="F135" i="5"/>
  <c r="F130" i="5"/>
  <c r="F129" i="5"/>
  <c r="F128" i="5"/>
  <c r="F126" i="5"/>
  <c r="F125" i="5"/>
  <c r="F124" i="5"/>
  <c r="F123" i="5"/>
  <c r="F122" i="5"/>
  <c r="F121" i="5"/>
  <c r="F120" i="5"/>
  <c r="F116" i="5"/>
  <c r="F115" i="5"/>
  <c r="F112" i="5"/>
  <c r="F111" i="5"/>
  <c r="F110" i="5"/>
  <c r="F109" i="5"/>
  <c r="F108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2" i="5"/>
  <c r="F91" i="5"/>
  <c r="F90" i="5"/>
  <c r="F89" i="5"/>
  <c r="F88" i="5"/>
  <c r="F87" i="5"/>
  <c r="F86" i="5"/>
  <c r="F85" i="5"/>
  <c r="F83" i="5"/>
  <c r="F14" i="5"/>
  <c r="F16" i="5"/>
  <c r="F20" i="5"/>
  <c r="F21" i="5"/>
  <c r="F25" i="5"/>
  <c r="F26" i="5"/>
  <c r="F29" i="5"/>
  <c r="F31" i="5"/>
  <c r="F32" i="5"/>
  <c r="F33" i="5"/>
  <c r="F35" i="5"/>
  <c r="F37" i="5"/>
  <c r="F38" i="5"/>
  <c r="F39" i="5"/>
  <c r="F40" i="5"/>
  <c r="F41" i="5"/>
  <c r="F43" i="5"/>
  <c r="F44" i="5"/>
  <c r="F45" i="5"/>
  <c r="F46" i="5"/>
  <c r="F47" i="5"/>
  <c r="F49" i="5"/>
  <c r="F50" i="5"/>
  <c r="F51" i="5"/>
  <c r="F52" i="5"/>
  <c r="F55" i="5"/>
  <c r="F56" i="5"/>
  <c r="F57" i="5"/>
  <c r="F58" i="5"/>
  <c r="F59" i="5"/>
  <c r="F60" i="5"/>
  <c r="F61" i="5"/>
  <c r="F64" i="5"/>
  <c r="F65" i="5"/>
  <c r="F66" i="5"/>
  <c r="F67" i="5"/>
  <c r="F68" i="5"/>
  <c r="F71" i="5"/>
  <c r="F72" i="5"/>
  <c r="F73" i="5"/>
  <c r="F74" i="5"/>
  <c r="F75" i="5"/>
  <c r="F76" i="5"/>
  <c r="F77" i="5"/>
  <c r="F78" i="5"/>
  <c r="F79" i="5"/>
  <c r="F80" i="5"/>
  <c r="F81" i="5"/>
  <c r="F82" i="5"/>
  <c r="F13" i="5"/>
  <c r="F15" i="5"/>
  <c r="F17" i="5"/>
  <c r="F19" i="5"/>
  <c r="F22" i="5"/>
  <c r="F23" i="5"/>
  <c r="F27" i="5"/>
  <c r="F28" i="5"/>
  <c r="F34" i="5"/>
  <c r="F72" i="4"/>
  <c r="F71" i="4"/>
  <c r="F70" i="4"/>
  <c r="F69" i="4"/>
  <c r="F68" i="4"/>
  <c r="F67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6" i="4"/>
  <c r="F45" i="4"/>
  <c r="F44" i="4"/>
  <c r="F43" i="4"/>
  <c r="F42" i="4"/>
  <c r="F41" i="4"/>
  <c r="F14" i="4"/>
  <c r="F15" i="4"/>
  <c r="F16" i="4"/>
  <c r="F17" i="4"/>
  <c r="F18" i="4"/>
  <c r="F19" i="4"/>
  <c r="F21" i="4"/>
  <c r="F22" i="4"/>
  <c r="F23" i="4"/>
  <c r="F24" i="4"/>
  <c r="F25" i="4"/>
  <c r="F26" i="4"/>
  <c r="F28" i="4"/>
  <c r="F29" i="4"/>
  <c r="F30" i="4"/>
  <c r="F31" i="4"/>
  <c r="F32" i="4"/>
  <c r="F33" i="4"/>
  <c r="F34" i="4"/>
  <c r="F35" i="4"/>
  <c r="F36" i="4"/>
  <c r="F38" i="4"/>
  <c r="F39" i="4"/>
  <c r="F40" i="4"/>
  <c r="I28" i="5" l="1"/>
  <c r="K28" i="5" s="1"/>
  <c r="J28" i="5"/>
  <c r="I23" i="5"/>
  <c r="K23" i="5" s="1"/>
  <c r="J23" i="5"/>
  <c r="I19" i="5"/>
  <c r="K19" i="5" s="1"/>
  <c r="J19" i="5"/>
  <c r="I15" i="5"/>
  <c r="K15" i="5" s="1"/>
  <c r="J15" i="5"/>
  <c r="I82" i="5"/>
  <c r="K82" i="5" s="1"/>
  <c r="J82" i="5"/>
  <c r="I80" i="5"/>
  <c r="K80" i="5" s="1"/>
  <c r="J80" i="5"/>
  <c r="I78" i="5"/>
  <c r="K78" i="5" s="1"/>
  <c r="J78" i="5"/>
  <c r="I76" i="5"/>
  <c r="K76" i="5" s="1"/>
  <c r="J76" i="5"/>
  <c r="I74" i="5"/>
  <c r="K74" i="5" s="1"/>
  <c r="J74" i="5"/>
  <c r="I72" i="5"/>
  <c r="K72" i="5" s="1"/>
  <c r="J72" i="5"/>
  <c r="I68" i="5"/>
  <c r="K68" i="5" s="1"/>
  <c r="J68" i="5"/>
  <c r="I66" i="5"/>
  <c r="K66" i="5" s="1"/>
  <c r="J66" i="5"/>
  <c r="I64" i="5"/>
  <c r="K64" i="5" s="1"/>
  <c r="J64" i="5"/>
  <c r="I60" i="5"/>
  <c r="K60" i="5" s="1"/>
  <c r="J60" i="5"/>
  <c r="I58" i="5"/>
  <c r="K58" i="5" s="1"/>
  <c r="J58" i="5"/>
  <c r="I56" i="5"/>
  <c r="K56" i="5" s="1"/>
  <c r="J56" i="5"/>
  <c r="I52" i="5"/>
  <c r="K52" i="5" s="1"/>
  <c r="J52" i="5"/>
  <c r="I50" i="5"/>
  <c r="K50" i="5" s="1"/>
  <c r="J50" i="5"/>
  <c r="I47" i="5"/>
  <c r="K47" i="5" s="1"/>
  <c r="J47" i="5"/>
  <c r="I45" i="5"/>
  <c r="K45" i="5" s="1"/>
  <c r="J45" i="5"/>
  <c r="I43" i="5"/>
  <c r="K43" i="5" s="1"/>
  <c r="J43" i="5"/>
  <c r="I40" i="5"/>
  <c r="K40" i="5" s="1"/>
  <c r="J40" i="5"/>
  <c r="I38" i="5"/>
  <c r="K38" i="5" s="1"/>
  <c r="J38" i="5"/>
  <c r="I35" i="5"/>
  <c r="K35" i="5" s="1"/>
  <c r="J35" i="5"/>
  <c r="I32" i="5"/>
  <c r="K32" i="5" s="1"/>
  <c r="J32" i="5"/>
  <c r="I29" i="5"/>
  <c r="K29" i="5" s="1"/>
  <c r="J29" i="5"/>
  <c r="I25" i="5"/>
  <c r="K25" i="5" s="1"/>
  <c r="J25" i="5"/>
  <c r="I20" i="5"/>
  <c r="K20" i="5" s="1"/>
  <c r="J20" i="5"/>
  <c r="I14" i="5"/>
  <c r="K14" i="5" s="1"/>
  <c r="J14" i="5"/>
  <c r="J85" i="5"/>
  <c r="I85" i="5"/>
  <c r="K85" i="5" s="1"/>
  <c r="J87" i="5"/>
  <c r="I87" i="5"/>
  <c r="K87" i="5" s="1"/>
  <c r="J89" i="5"/>
  <c r="I89" i="5"/>
  <c r="K89" i="5" s="1"/>
  <c r="J91" i="5"/>
  <c r="I91" i="5"/>
  <c r="K91" i="5" s="1"/>
  <c r="J94" i="5"/>
  <c r="I94" i="5"/>
  <c r="K94" i="5" s="1"/>
  <c r="J96" i="5"/>
  <c r="I96" i="5"/>
  <c r="K96" i="5" s="1"/>
  <c r="J98" i="5"/>
  <c r="I98" i="5"/>
  <c r="K98" i="5" s="1"/>
  <c r="J100" i="5"/>
  <c r="I100" i="5"/>
  <c r="K100" i="5" s="1"/>
  <c r="J102" i="5"/>
  <c r="I102" i="5"/>
  <c r="K102" i="5" s="1"/>
  <c r="J104" i="5"/>
  <c r="I104" i="5"/>
  <c r="K104" i="5" s="1"/>
  <c r="I106" i="5"/>
  <c r="K106" i="5" s="1"/>
  <c r="J106" i="5"/>
  <c r="I109" i="5"/>
  <c r="K109" i="5" s="1"/>
  <c r="J109" i="5"/>
  <c r="I111" i="5"/>
  <c r="K111" i="5" s="1"/>
  <c r="J111" i="5"/>
  <c r="I115" i="5"/>
  <c r="K115" i="5" s="1"/>
  <c r="J115" i="5"/>
  <c r="I120" i="5"/>
  <c r="K120" i="5" s="1"/>
  <c r="J120" i="5"/>
  <c r="I122" i="5"/>
  <c r="K122" i="5" s="1"/>
  <c r="J122" i="5"/>
  <c r="I124" i="5"/>
  <c r="K124" i="5" s="1"/>
  <c r="J124" i="5"/>
  <c r="I126" i="5"/>
  <c r="K126" i="5" s="1"/>
  <c r="J126" i="5"/>
  <c r="I129" i="5"/>
  <c r="K129" i="5" s="1"/>
  <c r="J129" i="5"/>
  <c r="I135" i="5"/>
  <c r="K135" i="5" s="1"/>
  <c r="J135" i="5"/>
  <c r="I141" i="5"/>
  <c r="K141" i="5" s="1"/>
  <c r="J141" i="5"/>
  <c r="I143" i="5"/>
  <c r="K143" i="5" s="1"/>
  <c r="J143" i="5"/>
  <c r="I145" i="5"/>
  <c r="K145" i="5" s="1"/>
  <c r="J145" i="5"/>
  <c r="I148" i="5"/>
  <c r="K148" i="5" s="1"/>
  <c r="J148" i="5"/>
  <c r="I150" i="5"/>
  <c r="K150" i="5" s="1"/>
  <c r="J150" i="5"/>
  <c r="I152" i="5"/>
  <c r="K152" i="5" s="1"/>
  <c r="J152" i="5"/>
  <c r="I154" i="5"/>
  <c r="K154" i="5" s="1"/>
  <c r="J154" i="5"/>
  <c r="I158" i="5"/>
  <c r="K158" i="5" s="1"/>
  <c r="J158" i="5"/>
  <c r="I161" i="5"/>
  <c r="K161" i="5" s="1"/>
  <c r="J161" i="5"/>
  <c r="I163" i="5"/>
  <c r="K163" i="5" s="1"/>
  <c r="J163" i="5"/>
  <c r="I167" i="5"/>
  <c r="K167" i="5" s="1"/>
  <c r="J167" i="5"/>
  <c r="I34" i="5"/>
  <c r="K34" i="5" s="1"/>
  <c r="J34" i="5"/>
  <c r="I27" i="5"/>
  <c r="K27" i="5" s="1"/>
  <c r="J27" i="5"/>
  <c r="I22" i="5"/>
  <c r="K22" i="5" s="1"/>
  <c r="J22" i="5"/>
  <c r="I17" i="5"/>
  <c r="K17" i="5" s="1"/>
  <c r="J17" i="5"/>
  <c r="I13" i="5"/>
  <c r="K13" i="5" s="1"/>
  <c r="J13" i="5"/>
  <c r="I81" i="5"/>
  <c r="K81" i="5" s="1"/>
  <c r="J81" i="5"/>
  <c r="I79" i="5"/>
  <c r="K79" i="5" s="1"/>
  <c r="J79" i="5"/>
  <c r="I77" i="5"/>
  <c r="K77" i="5" s="1"/>
  <c r="J77" i="5"/>
  <c r="I75" i="5"/>
  <c r="K75" i="5" s="1"/>
  <c r="J75" i="5"/>
  <c r="I73" i="5"/>
  <c r="K73" i="5" s="1"/>
  <c r="J73" i="5"/>
  <c r="I71" i="5"/>
  <c r="K71" i="5" s="1"/>
  <c r="J71" i="5"/>
  <c r="I67" i="5"/>
  <c r="K67" i="5" s="1"/>
  <c r="J67" i="5"/>
  <c r="I65" i="5"/>
  <c r="K65" i="5" s="1"/>
  <c r="J65" i="5"/>
  <c r="I61" i="5"/>
  <c r="K61" i="5" s="1"/>
  <c r="J61" i="5"/>
  <c r="I59" i="5"/>
  <c r="K59" i="5" s="1"/>
  <c r="J59" i="5"/>
  <c r="I57" i="5"/>
  <c r="K57" i="5" s="1"/>
  <c r="J57" i="5"/>
  <c r="I55" i="5"/>
  <c r="K55" i="5" s="1"/>
  <c r="J55" i="5"/>
  <c r="I51" i="5"/>
  <c r="K51" i="5" s="1"/>
  <c r="J51" i="5"/>
  <c r="I49" i="5"/>
  <c r="K49" i="5" s="1"/>
  <c r="J49" i="5"/>
  <c r="I46" i="5"/>
  <c r="K46" i="5" s="1"/>
  <c r="J46" i="5"/>
  <c r="I44" i="5"/>
  <c r="K44" i="5" s="1"/>
  <c r="J44" i="5"/>
  <c r="I41" i="5"/>
  <c r="K41" i="5" s="1"/>
  <c r="J41" i="5"/>
  <c r="I39" i="5"/>
  <c r="K39" i="5" s="1"/>
  <c r="J39" i="5"/>
  <c r="I37" i="5"/>
  <c r="K37" i="5" s="1"/>
  <c r="J37" i="5"/>
  <c r="I33" i="5"/>
  <c r="K33" i="5" s="1"/>
  <c r="J33" i="5"/>
  <c r="I31" i="5"/>
  <c r="K31" i="5" s="1"/>
  <c r="J31" i="5"/>
  <c r="I26" i="5"/>
  <c r="K26" i="5" s="1"/>
  <c r="J26" i="5"/>
  <c r="I21" i="5"/>
  <c r="K21" i="5" s="1"/>
  <c r="J21" i="5"/>
  <c r="I16" i="5"/>
  <c r="K16" i="5" s="1"/>
  <c r="J16" i="5"/>
  <c r="J83" i="5"/>
  <c r="I83" i="5"/>
  <c r="K83" i="5" s="1"/>
  <c r="J86" i="5"/>
  <c r="I86" i="5"/>
  <c r="K86" i="5" s="1"/>
  <c r="J88" i="5"/>
  <c r="I88" i="5"/>
  <c r="K88" i="5" s="1"/>
  <c r="J90" i="5"/>
  <c r="I90" i="5"/>
  <c r="K90" i="5" s="1"/>
  <c r="J92" i="5"/>
  <c r="I92" i="5"/>
  <c r="K92" i="5" s="1"/>
  <c r="J95" i="5"/>
  <c r="I95" i="5"/>
  <c r="K95" i="5" s="1"/>
  <c r="J97" i="5"/>
  <c r="I97" i="5"/>
  <c r="K97" i="5" s="1"/>
  <c r="J99" i="5"/>
  <c r="I99" i="5"/>
  <c r="K99" i="5" s="1"/>
  <c r="J101" i="5"/>
  <c r="I101" i="5"/>
  <c r="K101" i="5" s="1"/>
  <c r="J103" i="5"/>
  <c r="I103" i="5"/>
  <c r="K103" i="5" s="1"/>
  <c r="J105" i="5"/>
  <c r="I105" i="5"/>
  <c r="K105" i="5" s="1"/>
  <c r="I108" i="5"/>
  <c r="K108" i="5" s="1"/>
  <c r="J108" i="5"/>
  <c r="I110" i="5"/>
  <c r="K110" i="5" s="1"/>
  <c r="J110" i="5"/>
  <c r="I112" i="5"/>
  <c r="K112" i="5" s="1"/>
  <c r="J112" i="5"/>
  <c r="I116" i="5"/>
  <c r="K116" i="5" s="1"/>
  <c r="J116" i="5"/>
  <c r="I121" i="5"/>
  <c r="K121" i="5" s="1"/>
  <c r="J121" i="5"/>
  <c r="I123" i="5"/>
  <c r="K123" i="5" s="1"/>
  <c r="J123" i="5"/>
  <c r="I125" i="5"/>
  <c r="K125" i="5" s="1"/>
  <c r="J125" i="5"/>
  <c r="I128" i="5"/>
  <c r="K128" i="5" s="1"/>
  <c r="J128" i="5"/>
  <c r="I130" i="5"/>
  <c r="K130" i="5" s="1"/>
  <c r="J130" i="5"/>
  <c r="I140" i="5"/>
  <c r="K140" i="5" s="1"/>
  <c r="J140" i="5"/>
  <c r="I142" i="5"/>
  <c r="K142" i="5" s="1"/>
  <c r="J142" i="5"/>
  <c r="I144" i="5"/>
  <c r="K144" i="5" s="1"/>
  <c r="J144" i="5"/>
  <c r="I146" i="5"/>
  <c r="K146" i="5" s="1"/>
  <c r="J146" i="5"/>
  <c r="I149" i="5"/>
  <c r="K149" i="5" s="1"/>
  <c r="J149" i="5"/>
  <c r="I151" i="5"/>
  <c r="K151" i="5" s="1"/>
  <c r="J151" i="5"/>
  <c r="I153" i="5"/>
  <c r="K153" i="5" s="1"/>
  <c r="J153" i="5"/>
  <c r="I157" i="5"/>
  <c r="K157" i="5" s="1"/>
  <c r="J157" i="5"/>
  <c r="I159" i="5"/>
  <c r="K159" i="5" s="1"/>
  <c r="J159" i="5"/>
  <c r="I162" i="5"/>
  <c r="K162" i="5" s="1"/>
  <c r="J162" i="5"/>
  <c r="I164" i="5"/>
  <c r="K164" i="5" s="1"/>
  <c r="J164" i="5"/>
  <c r="I168" i="5"/>
  <c r="K168" i="5" s="1"/>
  <c r="J168" i="5"/>
  <c r="I39" i="4"/>
  <c r="K39" i="4" s="1"/>
  <c r="J39" i="4"/>
  <c r="I36" i="4"/>
  <c r="K36" i="4" s="1"/>
  <c r="J36" i="4"/>
  <c r="I34" i="4"/>
  <c r="K34" i="4" s="1"/>
  <c r="J34" i="4"/>
  <c r="I32" i="4"/>
  <c r="K32" i="4" s="1"/>
  <c r="J32" i="4"/>
  <c r="I30" i="4"/>
  <c r="K30" i="4" s="1"/>
  <c r="J30" i="4"/>
  <c r="I28" i="4"/>
  <c r="K28" i="4" s="1"/>
  <c r="J28" i="4"/>
  <c r="I25" i="4"/>
  <c r="K25" i="4" s="1"/>
  <c r="J25" i="4"/>
  <c r="I23" i="4"/>
  <c r="K23" i="4" s="1"/>
  <c r="J23" i="4"/>
  <c r="I21" i="4"/>
  <c r="K21" i="4" s="1"/>
  <c r="J21" i="4"/>
  <c r="I18" i="4"/>
  <c r="K18" i="4" s="1"/>
  <c r="J18" i="4"/>
  <c r="I16" i="4"/>
  <c r="K16" i="4" s="1"/>
  <c r="J16" i="4"/>
  <c r="I14" i="4"/>
  <c r="K14" i="4" s="1"/>
  <c r="J14" i="4"/>
  <c r="I42" i="4"/>
  <c r="K42" i="4" s="1"/>
  <c r="J42" i="4"/>
  <c r="I44" i="4"/>
  <c r="K44" i="4" s="1"/>
  <c r="J44" i="4"/>
  <c r="I46" i="4"/>
  <c r="K46" i="4" s="1"/>
  <c r="J46" i="4"/>
  <c r="I49" i="4"/>
  <c r="K49" i="4" s="1"/>
  <c r="J49" i="4"/>
  <c r="I51" i="4"/>
  <c r="K51" i="4" s="1"/>
  <c r="J51" i="4"/>
  <c r="I53" i="4"/>
  <c r="K53" i="4" s="1"/>
  <c r="J53" i="4"/>
  <c r="I55" i="4"/>
  <c r="K55" i="4" s="1"/>
  <c r="J55" i="4"/>
  <c r="I58" i="4"/>
  <c r="K58" i="4" s="1"/>
  <c r="J58" i="4"/>
  <c r="I60" i="4"/>
  <c r="K60" i="4" s="1"/>
  <c r="J60" i="4"/>
  <c r="I62" i="4"/>
  <c r="K62" i="4" s="1"/>
  <c r="J62" i="4"/>
  <c r="I64" i="4"/>
  <c r="K64" i="4" s="1"/>
  <c r="J64" i="4"/>
  <c r="I67" i="4"/>
  <c r="K67" i="4" s="1"/>
  <c r="J67" i="4"/>
  <c r="I69" i="4"/>
  <c r="K69" i="4" s="1"/>
  <c r="J69" i="4"/>
  <c r="I71" i="4"/>
  <c r="K71" i="4" s="1"/>
  <c r="J71" i="4"/>
  <c r="I40" i="4"/>
  <c r="K40" i="4" s="1"/>
  <c r="J40" i="4"/>
  <c r="I38" i="4"/>
  <c r="K38" i="4" s="1"/>
  <c r="J38" i="4"/>
  <c r="I35" i="4"/>
  <c r="K35" i="4" s="1"/>
  <c r="J35" i="4"/>
  <c r="I33" i="4"/>
  <c r="K33" i="4" s="1"/>
  <c r="J33" i="4"/>
  <c r="I31" i="4"/>
  <c r="K31" i="4" s="1"/>
  <c r="J31" i="4"/>
  <c r="I29" i="4"/>
  <c r="K29" i="4" s="1"/>
  <c r="J29" i="4"/>
  <c r="I26" i="4"/>
  <c r="K26" i="4" s="1"/>
  <c r="J26" i="4"/>
  <c r="I24" i="4"/>
  <c r="K24" i="4" s="1"/>
  <c r="J24" i="4"/>
  <c r="I22" i="4"/>
  <c r="K22" i="4" s="1"/>
  <c r="J22" i="4"/>
  <c r="I19" i="4"/>
  <c r="K19" i="4" s="1"/>
  <c r="J19" i="4"/>
  <c r="I17" i="4"/>
  <c r="K17" i="4" s="1"/>
  <c r="J17" i="4"/>
  <c r="I15" i="4"/>
  <c r="K15" i="4" s="1"/>
  <c r="J15" i="4"/>
  <c r="I41" i="4"/>
  <c r="K41" i="4" s="1"/>
  <c r="J41" i="4"/>
  <c r="I43" i="4"/>
  <c r="K43" i="4" s="1"/>
  <c r="J43" i="4"/>
  <c r="I45" i="4"/>
  <c r="K45" i="4" s="1"/>
  <c r="J45" i="4"/>
  <c r="I48" i="4"/>
  <c r="K48" i="4" s="1"/>
  <c r="J48" i="4"/>
  <c r="I50" i="4"/>
  <c r="K50" i="4" s="1"/>
  <c r="J50" i="4"/>
  <c r="I52" i="4"/>
  <c r="K52" i="4" s="1"/>
  <c r="J52" i="4"/>
  <c r="I54" i="4"/>
  <c r="K54" i="4" s="1"/>
  <c r="J54" i="4"/>
  <c r="I56" i="4"/>
  <c r="K56" i="4" s="1"/>
  <c r="J56" i="4"/>
  <c r="I59" i="4"/>
  <c r="K59" i="4" s="1"/>
  <c r="J59" i="4"/>
  <c r="I61" i="4"/>
  <c r="K61" i="4" s="1"/>
  <c r="J61" i="4"/>
  <c r="I63" i="4"/>
  <c r="K63" i="4" s="1"/>
  <c r="J63" i="4"/>
  <c r="I65" i="4"/>
  <c r="K65" i="4" s="1"/>
  <c r="J65" i="4"/>
  <c r="I68" i="4"/>
  <c r="K68" i="4" s="1"/>
  <c r="J68" i="4"/>
  <c r="I70" i="4"/>
  <c r="K70" i="4" s="1"/>
  <c r="J70" i="4"/>
  <c r="I72" i="4"/>
  <c r="K72" i="4" s="1"/>
  <c r="J72" i="4"/>
  <c r="J185" i="5" l="1"/>
  <c r="K185" i="5"/>
  <c r="J74" i="4"/>
  <c r="K74" i="4"/>
</calcChain>
</file>

<file path=xl/sharedStrings.xml><?xml version="1.0" encoding="utf-8"?>
<sst xmlns="http://schemas.openxmlformats.org/spreadsheetml/2006/main" count="257" uniqueCount="234">
  <si>
    <t xml:space="preserve">МП ООО "ОЛДИМ"            </t>
  </si>
  <si>
    <t>г.Киев, ул. Коноплянская, 12</t>
  </si>
  <si>
    <t>тел.: (044) 461-82-28, моб.: (093) 364 96 04</t>
  </si>
  <si>
    <t>г.Одесса, ул.Николаевская дорога, 124</t>
  </si>
  <si>
    <t>моб.: (050) 316 60 98</t>
  </si>
  <si>
    <t>e-mail: oldim.kiev@gmail.com</t>
  </si>
  <si>
    <t>www.oldim.kiev.ua</t>
  </si>
  <si>
    <r>
      <t xml:space="preserve"> Внутренняя канализация трубы </t>
    </r>
    <r>
      <rPr>
        <b/>
        <sz val="17"/>
        <color indexed="48"/>
        <rFont val="Arial"/>
        <family val="2"/>
        <charset val="204"/>
      </rPr>
      <t>HT</t>
    </r>
    <r>
      <rPr>
        <i/>
        <sz val="17"/>
        <color indexed="10"/>
        <rFont val="Arial"/>
        <family val="2"/>
        <charset val="204"/>
      </rPr>
      <t>plus</t>
    </r>
    <r>
      <rPr>
        <b/>
        <sz val="17"/>
        <rFont val="Times New Roman"/>
        <family val="1"/>
        <charset val="204"/>
      </rPr>
      <t xml:space="preserve"> "Magnaplast" ( Германия)</t>
    </r>
  </si>
  <si>
    <t>Наименование</t>
  </si>
  <si>
    <t>Код</t>
  </si>
  <si>
    <t>Размер</t>
  </si>
  <si>
    <t>Количество в упаковке</t>
  </si>
  <si>
    <t>Розница</t>
  </si>
  <si>
    <t xml:space="preserve">Скидка </t>
  </si>
  <si>
    <t>Заказ</t>
  </si>
  <si>
    <t>Курс</t>
  </si>
  <si>
    <t>Сумма в евро</t>
  </si>
  <si>
    <t>Сумма гривна</t>
  </si>
  <si>
    <t>EUR</t>
  </si>
  <si>
    <t>шт</t>
  </si>
  <si>
    <t>Труба с раструбом (белая)</t>
  </si>
  <si>
    <t>HTEM 32/150</t>
  </si>
  <si>
    <t>HTEM 32/250</t>
  </si>
  <si>
    <t>HTEM 32/500</t>
  </si>
  <si>
    <t>HTEM 32/1000</t>
  </si>
  <si>
    <t>HTEM 32/1500</t>
  </si>
  <si>
    <t>HTEM 32/2000</t>
  </si>
  <si>
    <t>HTEM 40/150</t>
  </si>
  <si>
    <t>Труба с раструбом</t>
  </si>
  <si>
    <t>HTEM 40/250</t>
  </si>
  <si>
    <t>HTEM 40/500</t>
  </si>
  <si>
    <t>HTEM 40/1000</t>
  </si>
  <si>
    <t>HTEM 40/1500</t>
  </si>
  <si>
    <t>HTEM 40/2000</t>
  </si>
  <si>
    <t>HTEM 50/150</t>
  </si>
  <si>
    <t>HTEM 50/250</t>
  </si>
  <si>
    <t>HTEM 50/315</t>
  </si>
  <si>
    <t>HTEM 50/500</t>
  </si>
  <si>
    <t>HTEM 50/750</t>
  </si>
  <si>
    <t>HTEM 50/1000</t>
  </si>
  <si>
    <t>HTEM 50/1500</t>
  </si>
  <si>
    <t>HTEM 50/2000</t>
  </si>
  <si>
    <t>HTEM 50/3000</t>
  </si>
  <si>
    <t>HTEM 75/150</t>
  </si>
  <si>
    <t>HTEM 75/250</t>
  </si>
  <si>
    <t>HTEM 75/315</t>
  </si>
  <si>
    <t>HTEM 75/500</t>
  </si>
  <si>
    <t>HTEM 75/750</t>
  </si>
  <si>
    <t>HTEM 75/1000</t>
  </si>
  <si>
    <t>HTEM 75/1500</t>
  </si>
  <si>
    <t>HTEM 75/2000</t>
  </si>
  <si>
    <t>HTEM 75/3000</t>
  </si>
  <si>
    <t>HTEM 110/150</t>
  </si>
  <si>
    <t>HTEM 110/250</t>
  </si>
  <si>
    <t>HTEM 110/315</t>
  </si>
  <si>
    <t>HTEM 110/500</t>
  </si>
  <si>
    <t>HTEM 110/750</t>
  </si>
  <si>
    <t>HTEM 110/1000</t>
  </si>
  <si>
    <t>HTEM 110/1500</t>
  </si>
  <si>
    <t>HTEM 110/2000</t>
  </si>
  <si>
    <t>HTEM 110/3000</t>
  </si>
  <si>
    <t>HTEM 125/150</t>
  </si>
  <si>
    <t>HTEM 125/250</t>
  </si>
  <si>
    <t>HTEM 125/500</t>
  </si>
  <si>
    <t>HTEM 125/750</t>
  </si>
  <si>
    <t>HTEM 125/1000</t>
  </si>
  <si>
    <t>HTEM 125/1500</t>
  </si>
  <si>
    <t>HTEM 125/2000</t>
  </si>
  <si>
    <t>HTEM 125/3000</t>
  </si>
  <si>
    <t>HTEM 160/500</t>
  </si>
  <si>
    <t>HTEM 160/750</t>
  </si>
  <si>
    <t>HTEM 160/1000</t>
  </si>
  <si>
    <t>HTEM 160/1500</t>
  </si>
  <si>
    <t>HTEM 160/2000</t>
  </si>
  <si>
    <t>HTEM 160/3000</t>
  </si>
  <si>
    <t>∑</t>
  </si>
  <si>
    <t>Коммерческое предложение от 02.05.2018г. Цены c НДС в ЕВРО, со складов Киева и Одессы.</t>
  </si>
  <si>
    <r>
      <t xml:space="preserve"> Внутренняя канализация фитинги </t>
    </r>
    <r>
      <rPr>
        <b/>
        <sz val="17"/>
        <color indexed="48"/>
        <rFont val="Arial"/>
        <family val="2"/>
        <charset val="204"/>
      </rPr>
      <t>HT</t>
    </r>
    <r>
      <rPr>
        <i/>
        <sz val="17"/>
        <color indexed="10"/>
        <rFont val="Arial"/>
        <family val="2"/>
        <charset val="204"/>
      </rPr>
      <t>plus</t>
    </r>
    <r>
      <rPr>
        <b/>
        <sz val="17"/>
        <rFont val="Times New Roman"/>
        <family val="1"/>
        <charset val="204"/>
      </rPr>
      <t xml:space="preserve"> "Magnaplast" ( Германия)</t>
    </r>
  </si>
  <si>
    <t>Колено</t>
  </si>
  <si>
    <t>HTB 32/15</t>
  </si>
  <si>
    <t>HTB 32/30</t>
  </si>
  <si>
    <t>HTB 32/45</t>
  </si>
  <si>
    <t>HTB 32/67</t>
  </si>
  <si>
    <t>HTB 32/88,5</t>
  </si>
  <si>
    <t xml:space="preserve">Колено </t>
  </si>
  <si>
    <t>HTB 40/15</t>
  </si>
  <si>
    <t>HTB 40/30</t>
  </si>
  <si>
    <t>HTB 40/45</t>
  </si>
  <si>
    <t>HTB 40/67</t>
  </si>
  <si>
    <t>HTB 40/87</t>
  </si>
  <si>
    <t>HTB 50/15</t>
  </si>
  <si>
    <t>HTB 50/30</t>
  </si>
  <si>
    <t>HTB 50/45</t>
  </si>
  <si>
    <t>HTB 50/67</t>
  </si>
  <si>
    <t>HTB 50/87</t>
  </si>
  <si>
    <t>HTB 75/15</t>
  </si>
  <si>
    <t>HTB 75/30</t>
  </si>
  <si>
    <t>HTB 75/45</t>
  </si>
  <si>
    <t>HTB 75/67</t>
  </si>
  <si>
    <t>HTB 75/87</t>
  </si>
  <si>
    <t>HTB 110/15</t>
  </si>
  <si>
    <t>HTB 110/30</t>
  </si>
  <si>
    <t>HTB 110/45</t>
  </si>
  <si>
    <t>HTB 110/67</t>
  </si>
  <si>
    <t>HTB 110/87</t>
  </si>
  <si>
    <t>HTB 125/15</t>
  </si>
  <si>
    <t>HTB 125/30</t>
  </si>
  <si>
    <t>HTB 125/45</t>
  </si>
  <si>
    <t>HTB 125/67</t>
  </si>
  <si>
    <t>HTB 125/87</t>
  </si>
  <si>
    <t>HTB 160/15</t>
  </si>
  <si>
    <t>HTB 160/30</t>
  </si>
  <si>
    <t>HTB 160/45</t>
  </si>
  <si>
    <t>HTB 160/87</t>
  </si>
  <si>
    <t>Заклушка</t>
  </si>
  <si>
    <t>HTM 32</t>
  </si>
  <si>
    <t>HTM 40</t>
  </si>
  <si>
    <t>HTM 50</t>
  </si>
  <si>
    <t>HTM 75</t>
  </si>
  <si>
    <t>HTM 110</t>
  </si>
  <si>
    <t>HTM 125</t>
  </si>
  <si>
    <t>HTM 160</t>
  </si>
  <si>
    <t>Ревизия</t>
  </si>
  <si>
    <t>HTRE 50</t>
  </si>
  <si>
    <t>HTRE 75</t>
  </si>
  <si>
    <t>HTRE 110</t>
  </si>
  <si>
    <t>HTRE 125</t>
  </si>
  <si>
    <t>HTRE 160</t>
  </si>
  <si>
    <t>Тройник</t>
  </si>
  <si>
    <t>HTEA 32/32/45</t>
  </si>
  <si>
    <t>HTEA 40/40/45</t>
  </si>
  <si>
    <t>HTEA 50/40/45</t>
  </si>
  <si>
    <t>HTEA 50/50/45</t>
  </si>
  <si>
    <t>HTEA 75/50/45</t>
  </si>
  <si>
    <t>HTEA 75/75/45</t>
  </si>
  <si>
    <t>HTEA 110/50/45</t>
  </si>
  <si>
    <t>HTEA 110/75/45</t>
  </si>
  <si>
    <t>HTEA 110/110/45</t>
  </si>
  <si>
    <t>HTEA 125/110/45</t>
  </si>
  <si>
    <t>HTEA 125/125/45</t>
  </si>
  <si>
    <t>HTEA 160/110/45</t>
  </si>
  <si>
    <t>HTEA 160/160/45</t>
  </si>
  <si>
    <t>HTEA 40/40/67</t>
  </si>
  <si>
    <t>HTEA 50/40/67</t>
  </si>
  <si>
    <t>HTEA 50/50/67</t>
  </si>
  <si>
    <t>HTEA 75/50/67</t>
  </si>
  <si>
    <t>HTEA 75/75/67</t>
  </si>
  <si>
    <t>HTEA 110/50/67</t>
  </si>
  <si>
    <t>HTEA 110/75/67</t>
  </si>
  <si>
    <t>HTEA 110/110/67</t>
  </si>
  <si>
    <t>HTEA 32/32/88.5</t>
  </si>
  <si>
    <t>HTEA 40/40/87</t>
  </si>
  <si>
    <t>HTEA 50/40/87</t>
  </si>
  <si>
    <t>HTEA 50/50/87</t>
  </si>
  <si>
    <t>HTEA 75/50/87</t>
  </si>
  <si>
    <t>HTEA 75/75/87</t>
  </si>
  <si>
    <t>HTEA 110/50/87</t>
  </si>
  <si>
    <t>HTEA 110/75/87</t>
  </si>
  <si>
    <t>HTEA 110/110/87</t>
  </si>
  <si>
    <t>HTEA 160/110/87</t>
  </si>
  <si>
    <t>HTEA 160/160/87</t>
  </si>
  <si>
    <t>Крестовина</t>
  </si>
  <si>
    <t>HTDA 50/50/50</t>
  </si>
  <si>
    <t>HTDA 75/75/75</t>
  </si>
  <si>
    <t>HTDA 110/50/50</t>
  </si>
  <si>
    <t>HTDA 110/110/110</t>
  </si>
  <si>
    <t>HTED 110/110/110</t>
  </si>
  <si>
    <t xml:space="preserve">Редукция </t>
  </si>
  <si>
    <t>HTR 32/40</t>
  </si>
  <si>
    <t>HTR 32/50</t>
  </si>
  <si>
    <t>Редукция</t>
  </si>
  <si>
    <t>HTR 50/40</t>
  </si>
  <si>
    <t>HTR 75/50</t>
  </si>
  <si>
    <t>HTR 110/50</t>
  </si>
  <si>
    <t>HTR 110/75</t>
  </si>
  <si>
    <t>HTR 125/110</t>
  </si>
  <si>
    <t>HTR 160/110</t>
  </si>
  <si>
    <t>HTR 160/125</t>
  </si>
  <si>
    <t>Редукция короткая</t>
  </si>
  <si>
    <t>HTR 75/50 short</t>
  </si>
  <si>
    <t>HTR 110/50 short</t>
  </si>
  <si>
    <t>HTR 110/75 short</t>
  </si>
  <si>
    <t>Колено редукц.</t>
  </si>
  <si>
    <t>HTBR 32/50</t>
  </si>
  <si>
    <t xml:space="preserve">Муфта соединительная </t>
  </si>
  <si>
    <t>HTMM 32</t>
  </si>
  <si>
    <t>HTMM 40</t>
  </si>
  <si>
    <t>HTMM 50</t>
  </si>
  <si>
    <t>HTMM 75</t>
  </si>
  <si>
    <t>HTMM 110</t>
  </si>
  <si>
    <t>HTMM 125</t>
  </si>
  <si>
    <t>HTMM 160</t>
  </si>
  <si>
    <t>Муфта скользящая</t>
  </si>
  <si>
    <t>HTU 32</t>
  </si>
  <si>
    <t>HTU 40</t>
  </si>
  <si>
    <t>HTU 50</t>
  </si>
  <si>
    <t>HTU 75</t>
  </si>
  <si>
    <t>HTU 110</t>
  </si>
  <si>
    <t>HTU 125</t>
  </si>
  <si>
    <t>HTU 160</t>
  </si>
  <si>
    <t xml:space="preserve">Переход на чугунные трубы </t>
  </si>
  <si>
    <t xml:space="preserve">без уплотнения </t>
  </si>
  <si>
    <t>HTUG 50</t>
  </si>
  <si>
    <t>HTUG 75</t>
  </si>
  <si>
    <t>HTUG 110</t>
  </si>
  <si>
    <t xml:space="preserve">Муфта компенсационная </t>
  </si>
  <si>
    <t>HTL 40</t>
  </si>
  <si>
    <t>HTL 50</t>
  </si>
  <si>
    <t>HTL 75</t>
  </si>
  <si>
    <t>HTL 110</t>
  </si>
  <si>
    <t xml:space="preserve">Вазелин </t>
  </si>
  <si>
    <t>250 ml</t>
  </si>
  <si>
    <t>500 ml</t>
  </si>
  <si>
    <r>
      <rPr>
        <b/>
        <sz val="10"/>
        <color theme="1"/>
        <rFont val="Arial"/>
        <family val="2"/>
        <charset val="204"/>
      </rPr>
      <t>BIS Pacifyre AWM3</t>
    </r>
    <r>
      <rPr>
        <sz val="10"/>
        <color theme="1"/>
        <rFont val="Arial"/>
        <family val="2"/>
        <charset val="204"/>
      </rPr>
      <t xml:space="preserve"> Противопожарная манжета</t>
    </r>
  </si>
  <si>
    <t>2135 03 2034</t>
  </si>
  <si>
    <t xml:space="preserve">0-32 </t>
  </si>
  <si>
    <t>2135 04 0042</t>
  </si>
  <si>
    <t>2135 05 0052</t>
  </si>
  <si>
    <t>2135 07 5077</t>
  </si>
  <si>
    <t>2135 11 0112</t>
  </si>
  <si>
    <t>2135 16 0160</t>
  </si>
  <si>
    <r>
      <t xml:space="preserve">BIS Pacifyre MKII </t>
    </r>
    <r>
      <rPr>
        <sz val="10"/>
        <rFont val="Arial"/>
        <family val="2"/>
        <charset val="204"/>
      </rPr>
      <t>Противопожарная гильза/пластик</t>
    </r>
  </si>
  <si>
    <t>2154 03 0032</t>
  </si>
  <si>
    <t>30-32</t>
  </si>
  <si>
    <t>2154 03 9041</t>
  </si>
  <si>
    <t>39-41</t>
  </si>
  <si>
    <t>2154 04 8050</t>
  </si>
  <si>
    <t>48-50</t>
  </si>
  <si>
    <t>2154 07 5077</t>
  </si>
  <si>
    <t>75-77</t>
  </si>
  <si>
    <t>2154 10 8110</t>
  </si>
  <si>
    <t>108-110</t>
  </si>
  <si>
    <t>2158 15 9161</t>
  </si>
  <si>
    <t>159-161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</si>
</sst>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[$€-2]\ #,##0.00"/>
    <numFmt numFmtId="165" formatCode="0.0%"/>
    <numFmt numFmtId="166" formatCode="#,##0.00\ [$€-1]"/>
    <numFmt numFmtId="167" formatCode="#,##0_ ;\-#,##0\ "/>
    <numFmt numFmtId="168" formatCode="_-* #,##0.00\ _z_ł_-;\-* #,##0.00\ _z_ł_-;_-* &quot;-&quot;??\ _z_ł_-;_-@_-"/>
    <numFmt numFmtId="169" formatCode="_-* #,##0.00\ [$€-1]_-;\-* #,##0.00\ [$€-1]_-;_-* &quot;-&quot;??\ [$€-1]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 Cyr"/>
      <charset val="204"/>
    </font>
    <font>
      <sz val="11"/>
      <name val="Arial Cyr"/>
      <charset val="204"/>
    </font>
    <font>
      <u/>
      <sz val="10"/>
      <color indexed="12"/>
      <name val="Arial Cyr"/>
      <charset val="204"/>
    </font>
    <font>
      <b/>
      <sz val="17"/>
      <name val="Times New Roman"/>
      <family val="1"/>
      <charset val="204"/>
    </font>
    <font>
      <b/>
      <sz val="17"/>
      <color indexed="48"/>
      <name val="Arial"/>
      <family val="2"/>
      <charset val="204"/>
    </font>
    <font>
      <i/>
      <sz val="17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6"/>
      <name val="Calibri"/>
      <family val="2"/>
      <charset val="204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69" fontId="18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0" fillId="0" borderId="0"/>
    <xf numFmtId="0" fontId="10" fillId="0" borderId="0"/>
    <xf numFmtId="0" fontId="18" fillId="0" borderId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2" fillId="0" borderId="0" applyNumberFormat="0" applyFill="0" applyBorder="0" applyProtection="0"/>
  </cellStyleXfs>
  <cellXfs count="218">
    <xf numFmtId="0" fontId="0" fillId="0" borderId="0" xfId="0"/>
    <xf numFmtId="1" fontId="2" fillId="0" borderId="0" xfId="0" applyNumberFormat="1" applyFont="1" applyAlignment="1"/>
    <xf numFmtId="0" fontId="3" fillId="0" borderId="0" xfId="0" applyFont="1" applyAlignment="1"/>
    <xf numFmtId="1" fontId="2" fillId="0" borderId="0" xfId="0" applyNumberFormat="1" applyFont="1" applyBorder="1" applyAlignment="1"/>
    <xf numFmtId="0" fontId="4" fillId="0" borderId="0" xfId="3" applyAlignment="1" applyProtection="1"/>
    <xf numFmtId="0" fontId="0" fillId="0" borderId="1" xfId="0" applyBorder="1"/>
    <xf numFmtId="0" fontId="5" fillId="0" borderId="2" xfId="0" applyFont="1" applyBorder="1" applyAlignment="1">
      <alignment horizontal="center"/>
    </xf>
    <xf numFmtId="0" fontId="0" fillId="0" borderId="2" xfId="0" applyBorder="1"/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/>
    </xf>
    <xf numFmtId="164" fontId="8" fillId="2" borderId="3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165" fontId="8" fillId="2" borderId="6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1" fillId="0" borderId="9" xfId="0" applyFont="1" applyBorder="1" applyAlignment="1"/>
    <xf numFmtId="0" fontId="10" fillId="0" borderId="9" xfId="0" applyFont="1" applyBorder="1"/>
    <xf numFmtId="164" fontId="10" fillId="0" borderId="9" xfId="0" applyNumberFormat="1" applyFont="1" applyBorder="1" applyAlignment="1">
      <alignment horizontal="center" vertical="center"/>
    </xf>
    <xf numFmtId="0" fontId="10" fillId="0" borderId="4" xfId="0" applyFont="1" applyFill="1" applyBorder="1"/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/>
    <xf numFmtId="0" fontId="10" fillId="0" borderId="8" xfId="0" applyFont="1" applyBorder="1"/>
    <xf numFmtId="0" fontId="8" fillId="3" borderId="4" xfId="0" applyFont="1" applyFill="1" applyBorder="1"/>
    <xf numFmtId="0" fontId="10" fillId="0" borderId="9" xfId="0" applyFont="1" applyBorder="1" applyAlignment="1">
      <alignment horizontal="center" vertical="center"/>
    </xf>
    <xf numFmtId="166" fontId="8" fillId="0" borderId="9" xfId="0" applyNumberFormat="1" applyFont="1" applyFill="1" applyBorder="1" applyAlignment="1">
      <alignment horizontal="center"/>
    </xf>
    <xf numFmtId="166" fontId="10" fillId="0" borderId="1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166" fontId="8" fillId="0" borderId="14" xfId="0" applyNumberFormat="1" applyFont="1" applyFill="1" applyBorder="1" applyAlignment="1">
      <alignment horizontal="center"/>
    </xf>
    <xf numFmtId="166" fontId="10" fillId="0" borderId="15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0" fontId="8" fillId="3" borderId="3" xfId="0" applyFont="1" applyFill="1" applyBorder="1"/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1" fontId="10" fillId="0" borderId="18" xfId="2" applyNumberFormat="1" applyFont="1" applyBorder="1" applyAlignment="1">
      <alignment horizontal="center"/>
    </xf>
    <xf numFmtId="166" fontId="8" fillId="0" borderId="18" xfId="2" applyNumberFormat="1" applyFont="1" applyFill="1" applyBorder="1" applyAlignment="1">
      <alignment horizontal="center"/>
    </xf>
    <xf numFmtId="166" fontId="10" fillId="0" borderId="11" xfId="0" applyNumberFormat="1" applyFont="1" applyFill="1" applyBorder="1" applyAlignment="1">
      <alignment horizontal="center" vertical="center" wrapText="1"/>
    </xf>
    <xf numFmtId="2" fontId="8" fillId="0" borderId="4" xfId="2" applyNumberFormat="1" applyFont="1" applyFill="1" applyBorder="1" applyAlignment="1">
      <alignment horizontal="center"/>
    </xf>
    <xf numFmtId="167" fontId="10" fillId="0" borderId="18" xfId="1" applyNumberFormat="1" applyFont="1" applyBorder="1" applyAlignment="1">
      <alignment horizontal="center"/>
    </xf>
    <xf numFmtId="2" fontId="10" fillId="0" borderId="17" xfId="0" applyNumberFormat="1" applyFont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/>
    </xf>
    <xf numFmtId="1" fontId="10" fillId="0" borderId="9" xfId="2" applyNumberFormat="1" applyFont="1" applyBorder="1" applyAlignment="1">
      <alignment horizontal="center"/>
    </xf>
    <xf numFmtId="166" fontId="8" fillId="0" borderId="9" xfId="2" applyNumberFormat="1" applyFont="1" applyFill="1" applyBorder="1" applyAlignment="1">
      <alignment horizontal="center"/>
    </xf>
    <xf numFmtId="167" fontId="10" fillId="0" borderId="9" xfId="1" applyNumberFormat="1" applyFont="1" applyBorder="1" applyAlignment="1">
      <alignment horizontal="center"/>
    </xf>
    <xf numFmtId="0" fontId="10" fillId="3" borderId="4" xfId="0" applyFont="1" applyFill="1" applyBorder="1"/>
    <xf numFmtId="1" fontId="10" fillId="0" borderId="9" xfId="0" applyNumberFormat="1" applyFont="1" applyBorder="1" applyAlignment="1">
      <alignment horizontal="center"/>
    </xf>
    <xf numFmtId="167" fontId="10" fillId="0" borderId="9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10" fillId="0" borderId="9" xfId="0" applyNumberFormat="1" applyFont="1" applyBorder="1" applyAlignment="1">
      <alignment horizontal="center"/>
    </xf>
    <xf numFmtId="2" fontId="10" fillId="0" borderId="19" xfId="0" applyNumberFormat="1" applyFont="1" applyFill="1" applyBorder="1" applyAlignment="1">
      <alignment horizontal="center" vertical="center" wrapText="1"/>
    </xf>
    <xf numFmtId="0" fontId="10" fillId="0" borderId="4" xfId="0" applyFont="1" applyBorder="1"/>
    <xf numFmtId="0" fontId="10" fillId="0" borderId="18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166" fontId="8" fillId="0" borderId="18" xfId="0" applyNumberFormat="1" applyFont="1" applyFill="1" applyBorder="1" applyAlignment="1">
      <alignment horizontal="center"/>
    </xf>
    <xf numFmtId="167" fontId="10" fillId="0" borderId="18" xfId="0" applyNumberFormat="1" applyFont="1" applyBorder="1" applyAlignment="1">
      <alignment horizontal="center"/>
    </xf>
    <xf numFmtId="2" fontId="10" fillId="0" borderId="20" xfId="0" applyNumberFormat="1" applyFont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2" fontId="10" fillId="0" borderId="0" xfId="0" applyNumberFormat="1" applyFont="1" applyFill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/>
    </xf>
    <xf numFmtId="2" fontId="10" fillId="0" borderId="22" xfId="0" applyNumberFormat="1" applyFont="1" applyBorder="1" applyAlignment="1">
      <alignment horizontal="center" vertical="center"/>
    </xf>
    <xf numFmtId="0" fontId="10" fillId="3" borderId="5" xfId="0" applyFont="1" applyFill="1" applyBorder="1" applyAlignment="1">
      <alignment horizontal="center"/>
    </xf>
    <xf numFmtId="0" fontId="10" fillId="0" borderId="23" xfId="0" applyFont="1" applyBorder="1"/>
    <xf numFmtId="0" fontId="10" fillId="0" borderId="5" xfId="0" applyFont="1" applyBorder="1" applyAlignment="1">
      <alignment horizontal="center"/>
    </xf>
    <xf numFmtId="166" fontId="8" fillId="0" borderId="5" xfId="0" applyNumberFormat="1" applyFont="1" applyFill="1" applyBorder="1" applyAlignment="1">
      <alignment horizontal="center"/>
    </xf>
    <xf numFmtId="166" fontId="10" fillId="0" borderId="14" xfId="0" applyNumberFormat="1" applyFont="1" applyFill="1" applyBorder="1" applyAlignment="1">
      <alignment horizontal="center" vertical="center" wrapText="1"/>
    </xf>
    <xf numFmtId="0" fontId="13" fillId="3" borderId="24" xfId="0" applyFont="1" applyFill="1" applyBorder="1"/>
    <xf numFmtId="0" fontId="14" fillId="0" borderId="0" xfId="0" applyFont="1" applyBorder="1" applyAlignment="1">
      <alignment horizontal="center"/>
    </xf>
    <xf numFmtId="0" fontId="0" fillId="0" borderId="0" xfId="0" applyBorder="1"/>
    <xf numFmtId="164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25" xfId="0" applyFont="1" applyBorder="1" applyAlignment="1">
      <alignment horizontal="center"/>
    </xf>
    <xf numFmtId="0" fontId="0" fillId="0" borderId="25" xfId="0" applyBorder="1"/>
    <xf numFmtId="2" fontId="0" fillId="4" borderId="7" xfId="0" applyNumberFormat="1" applyFill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0" fillId="0" borderId="1" xfId="0" applyFill="1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3" borderId="4" xfId="0" applyFont="1" applyFill="1" applyBorder="1" applyAlignment="1">
      <alignment horizontal="left"/>
    </xf>
    <xf numFmtId="166" fontId="8" fillId="0" borderId="11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/>
    </xf>
    <xf numFmtId="2" fontId="10" fillId="0" borderId="26" xfId="0" applyNumberFormat="1" applyFont="1" applyFill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/>
    </xf>
    <xf numFmtId="2" fontId="10" fillId="0" borderId="27" xfId="0" applyNumberFormat="1" applyFont="1" applyBorder="1" applyAlignment="1">
      <alignment horizontal="center" vertical="center"/>
    </xf>
    <xf numFmtId="166" fontId="8" fillId="0" borderId="9" xfId="0" applyNumberFormat="1" applyFont="1" applyFill="1" applyBorder="1" applyAlignment="1">
      <alignment horizontal="center" vertical="center"/>
    </xf>
    <xf numFmtId="166" fontId="10" fillId="0" borderId="21" xfId="0" applyNumberFormat="1" applyFont="1" applyFill="1" applyBorder="1" applyAlignment="1">
      <alignment horizontal="center" vertical="center" wrapText="1"/>
    </xf>
    <xf numFmtId="166" fontId="10" fillId="0" borderId="9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/>
    <xf numFmtId="166" fontId="8" fillId="0" borderId="14" xfId="0" applyNumberFormat="1" applyFont="1" applyFill="1" applyBorder="1" applyAlignment="1">
      <alignment horizontal="center" vertical="center"/>
    </xf>
    <xf numFmtId="166" fontId="10" fillId="0" borderId="18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/>
    </xf>
    <xf numFmtId="2" fontId="10" fillId="0" borderId="28" xfId="0" applyNumberFormat="1" applyFont="1" applyFill="1" applyBorder="1" applyAlignment="1">
      <alignment horizontal="center" vertical="center" wrapText="1"/>
    </xf>
    <xf numFmtId="2" fontId="10" fillId="0" borderId="29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8" xfId="0" applyFont="1" applyBorder="1"/>
    <xf numFmtId="2" fontId="10" fillId="0" borderId="11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166" fontId="10" fillId="0" borderId="4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/>
    </xf>
    <xf numFmtId="2" fontId="10" fillId="0" borderId="4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/>
    </xf>
    <xf numFmtId="2" fontId="10" fillId="0" borderId="9" xfId="0" applyNumberFormat="1" applyFont="1" applyFill="1" applyBorder="1" applyAlignment="1">
      <alignment horizontal="center" vertical="center"/>
    </xf>
    <xf numFmtId="2" fontId="10" fillId="0" borderId="8" xfId="0" applyNumberFormat="1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166" fontId="8" fillId="0" borderId="21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top"/>
    </xf>
    <xf numFmtId="0" fontId="11" fillId="0" borderId="30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top"/>
    </xf>
    <xf numFmtId="0" fontId="10" fillId="0" borderId="22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top"/>
    </xf>
    <xf numFmtId="0" fontId="10" fillId="0" borderId="14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0" fontId="10" fillId="3" borderId="5" xfId="0" applyFont="1" applyFill="1" applyBorder="1"/>
    <xf numFmtId="0" fontId="12" fillId="0" borderId="3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166" fontId="8" fillId="0" borderId="18" xfId="0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3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/>
    </xf>
    <xf numFmtId="0" fontId="8" fillId="3" borderId="24" xfId="0" applyFont="1" applyFill="1" applyBorder="1"/>
    <xf numFmtId="0" fontId="10" fillId="0" borderId="2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vertical="center"/>
    </xf>
    <xf numFmtId="0" fontId="8" fillId="3" borderId="23" xfId="0" applyFont="1" applyFill="1" applyBorder="1"/>
    <xf numFmtId="0" fontId="10" fillId="0" borderId="1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Fill="1" applyBorder="1"/>
    <xf numFmtId="0" fontId="10" fillId="0" borderId="2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 vertical="center"/>
    </xf>
    <xf numFmtId="0" fontId="10" fillId="0" borderId="21" xfId="0" applyFont="1" applyBorder="1"/>
    <xf numFmtId="0" fontId="10" fillId="0" borderId="14" xfId="0" applyFont="1" applyBorder="1"/>
    <xf numFmtId="0" fontId="11" fillId="0" borderId="3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2" fontId="10" fillId="0" borderId="31" xfId="0" applyNumberFormat="1" applyFont="1" applyBorder="1" applyAlignment="1">
      <alignment horizontal="center" vertical="center"/>
    </xf>
    <xf numFmtId="2" fontId="10" fillId="0" borderId="9" xfId="0" applyNumberFormat="1" applyFont="1" applyFill="1" applyBorder="1" applyAlignment="1">
      <alignment horizontal="center" vertical="center" wrapText="1"/>
    </xf>
    <xf numFmtId="0" fontId="10" fillId="0" borderId="0" xfId="0" applyFont="1"/>
    <xf numFmtId="166" fontId="8" fillId="0" borderId="21" xfId="0" applyNumberFormat="1" applyFont="1" applyFill="1" applyBorder="1"/>
    <xf numFmtId="166" fontId="8" fillId="0" borderId="5" xfId="0" applyNumberFormat="1" applyFont="1" applyBorder="1" applyAlignment="1">
      <alignment horizontal="center" vertical="center"/>
    </xf>
    <xf numFmtId="0" fontId="10" fillId="0" borderId="31" xfId="0" applyFont="1" applyFill="1" applyBorder="1"/>
    <xf numFmtId="0" fontId="10" fillId="0" borderId="5" xfId="0" applyFont="1" applyBorder="1"/>
    <xf numFmtId="0" fontId="10" fillId="0" borderId="18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166" fontId="10" fillId="0" borderId="21" xfId="0" applyNumberFormat="1" applyFont="1" applyFill="1" applyBorder="1"/>
    <xf numFmtId="166" fontId="8" fillId="0" borderId="21" xfId="0" applyNumberFormat="1" applyFont="1" applyBorder="1" applyAlignment="1">
      <alignment horizontal="center" vertical="center"/>
    </xf>
    <xf numFmtId="0" fontId="10" fillId="0" borderId="24" xfId="0" applyFont="1" applyFill="1" applyBorder="1"/>
    <xf numFmtId="0" fontId="10" fillId="0" borderId="24" xfId="0" applyFont="1" applyBorder="1"/>
    <xf numFmtId="0" fontId="10" fillId="0" borderId="3" xfId="0" applyFont="1" applyBorder="1"/>
    <xf numFmtId="0" fontId="10" fillId="0" borderId="3" xfId="0" applyFont="1" applyBorder="1" applyAlignment="1">
      <alignment horizontal="center" vertical="center"/>
    </xf>
    <xf numFmtId="0" fontId="10" fillId="0" borderId="25" xfId="0" applyFont="1" applyBorder="1"/>
    <xf numFmtId="166" fontId="10" fillId="0" borderId="11" xfId="0" applyNumberFormat="1" applyFont="1" applyFill="1" applyBorder="1"/>
    <xf numFmtId="166" fontId="8" fillId="0" borderId="36" xfId="0" applyNumberFormat="1" applyFont="1" applyBorder="1" applyAlignment="1">
      <alignment horizontal="center" vertical="center"/>
    </xf>
    <xf numFmtId="0" fontId="10" fillId="0" borderId="0" xfId="0" applyFont="1" applyFill="1" applyBorder="1"/>
    <xf numFmtId="0" fontId="23" fillId="0" borderId="4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166" fontId="10" fillId="0" borderId="4" xfId="0" applyNumberFormat="1" applyFont="1" applyFill="1" applyBorder="1"/>
    <xf numFmtId="166" fontId="8" fillId="0" borderId="9" xfId="0" applyNumberFormat="1" applyFont="1" applyBorder="1" applyAlignment="1">
      <alignment horizontal="center" vertical="center"/>
    </xf>
    <xf numFmtId="0" fontId="10" fillId="0" borderId="19" xfId="0" applyFont="1" applyBorder="1"/>
    <xf numFmtId="0" fontId="23" fillId="0" borderId="19" xfId="0" applyFont="1" applyBorder="1" applyAlignment="1">
      <alignment horizontal="center" vertical="center"/>
    </xf>
    <xf numFmtId="166" fontId="10" fillId="0" borderId="9" xfId="0" applyNumberFormat="1" applyFont="1" applyFill="1" applyBorder="1"/>
    <xf numFmtId="0" fontId="23" fillId="0" borderId="4" xfId="0" applyFont="1" applyBorder="1" applyAlignment="1">
      <alignment vertical="center" wrapText="1"/>
    </xf>
    <xf numFmtId="166" fontId="8" fillId="0" borderId="18" xfId="0" applyNumberFormat="1" applyFont="1" applyBorder="1" applyAlignment="1">
      <alignment horizontal="center" vertical="center"/>
    </xf>
    <xf numFmtId="166" fontId="8" fillId="0" borderId="31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166" fontId="10" fillId="0" borderId="14" xfId="0" applyNumberFormat="1" applyFont="1" applyFill="1" applyBorder="1"/>
    <xf numFmtId="166" fontId="8" fillId="0" borderId="14" xfId="0" applyNumberFormat="1" applyFont="1" applyBorder="1" applyAlignment="1">
      <alignment horizontal="center" vertical="center"/>
    </xf>
    <xf numFmtId="0" fontId="10" fillId="0" borderId="32" xfId="0" applyFont="1" applyBorder="1"/>
    <xf numFmtId="0" fontId="10" fillId="0" borderId="30" xfId="0" applyFont="1" applyBorder="1"/>
    <xf numFmtId="0" fontId="8" fillId="3" borderId="4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6" fontId="10" fillId="0" borderId="14" xfId="0" applyNumberFormat="1" applyFont="1" applyBorder="1"/>
    <xf numFmtId="0" fontId="10" fillId="0" borderId="0" xfId="0" applyFont="1" applyBorder="1"/>
    <xf numFmtId="164" fontId="17" fillId="0" borderId="0" xfId="0" applyNumberFormat="1" applyFont="1" applyAlignment="1">
      <alignment horizontal="center" vertical="center"/>
    </xf>
    <xf numFmtId="0" fontId="0" fillId="0" borderId="0" xfId="0" applyFill="1"/>
  </cellXfs>
  <cellStyles count="16">
    <cellStyle name="Euro" xfId="4"/>
    <cellStyle name="Normalny 2" xfId="5"/>
    <cellStyle name="Normalny 2 2" xfId="6"/>
    <cellStyle name="Normalny 3" xfId="7"/>
    <cellStyle name="Normalny 3 2" xfId="8"/>
    <cellStyle name="Normalny 3 2 2" xfId="9"/>
    <cellStyle name="Normalny 7" xfId="10"/>
    <cellStyle name="Procentowy 2" xfId="11"/>
    <cellStyle name="Procentowy 3" xfId="12"/>
    <cellStyle name="Гиперссылка" xfId="3" builtinId="8"/>
    <cellStyle name="Гиперссылка 2" xfId="13"/>
    <cellStyle name="Обычный" xfId="0" builtinId="0"/>
    <cellStyle name="Обычный 2" xfId="14"/>
    <cellStyle name="Обычный 3" xfId="15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emf"/><Relationship Id="rId13" Type="http://schemas.openxmlformats.org/officeDocument/2006/relationships/image" Target="../media/image17.emf"/><Relationship Id="rId18" Type="http://schemas.openxmlformats.org/officeDocument/2006/relationships/image" Target="../media/image20.png"/><Relationship Id="rId3" Type="http://schemas.openxmlformats.org/officeDocument/2006/relationships/image" Target="../media/image7.emf"/><Relationship Id="rId7" Type="http://schemas.openxmlformats.org/officeDocument/2006/relationships/image" Target="../media/image11.emf"/><Relationship Id="rId12" Type="http://schemas.openxmlformats.org/officeDocument/2006/relationships/image" Target="../media/image16.emf"/><Relationship Id="rId17" Type="http://schemas.openxmlformats.org/officeDocument/2006/relationships/image" Target="../media/image4.png"/><Relationship Id="rId2" Type="http://schemas.openxmlformats.org/officeDocument/2006/relationships/image" Target="../media/image6.emf"/><Relationship Id="rId16" Type="http://schemas.openxmlformats.org/officeDocument/2006/relationships/image" Target="../media/image3.emf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11" Type="http://schemas.openxmlformats.org/officeDocument/2006/relationships/image" Target="../media/image15.emf"/><Relationship Id="rId5" Type="http://schemas.openxmlformats.org/officeDocument/2006/relationships/image" Target="../media/image9.emf"/><Relationship Id="rId15" Type="http://schemas.openxmlformats.org/officeDocument/2006/relationships/image" Target="../media/image19.emf"/><Relationship Id="rId10" Type="http://schemas.openxmlformats.org/officeDocument/2006/relationships/image" Target="../media/image14.emf"/><Relationship Id="rId19" Type="http://schemas.openxmlformats.org/officeDocument/2006/relationships/image" Target="../media/image21.png"/><Relationship Id="rId4" Type="http://schemas.openxmlformats.org/officeDocument/2006/relationships/image" Target="../media/image8.emf"/><Relationship Id="rId9" Type="http://schemas.openxmlformats.org/officeDocument/2006/relationships/image" Target="../media/image13.jpeg"/><Relationship Id="rId14" Type="http://schemas.openxmlformats.org/officeDocument/2006/relationships/image" Target="../media/image1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13</xdr:row>
      <xdr:rowOff>66676</xdr:rowOff>
    </xdr:from>
    <xdr:to>
      <xdr:col>0</xdr:col>
      <xdr:colOff>876299</xdr:colOff>
      <xdr:row>19</xdr:row>
      <xdr:rowOff>160832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56744" y="2793137"/>
          <a:ext cx="1191436" cy="447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438149</xdr:colOff>
      <xdr:row>22</xdr:row>
      <xdr:rowOff>171450</xdr:rowOff>
    </xdr:from>
    <xdr:to>
      <xdr:col>0</xdr:col>
      <xdr:colOff>1095374</xdr:colOff>
      <xdr:row>34</xdr:row>
      <xdr:rowOff>182879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49" y="4179570"/>
          <a:ext cx="657225" cy="2205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9525</xdr:colOff>
      <xdr:row>5</xdr:row>
      <xdr:rowOff>28575</xdr:rowOff>
    </xdr:from>
    <xdr:to>
      <xdr:col>5</xdr:col>
      <xdr:colOff>419100</xdr:colOff>
      <xdr:row>7</xdr:row>
      <xdr:rowOff>38100</xdr:rowOff>
    </xdr:to>
    <xdr:pic>
      <xdr:nvPicPr>
        <xdr:cNvPr id="4" name="Picture 22" descr="nowe logo magnaplas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6685" y="942975"/>
          <a:ext cx="2009775" cy="375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0</xdr:row>
      <xdr:rowOff>114300</xdr:rowOff>
    </xdr:from>
    <xdr:to>
      <xdr:col>2</xdr:col>
      <xdr:colOff>733425</xdr:colOff>
      <xdr:row>6</xdr:row>
      <xdr:rowOff>95829</xdr:rowOff>
    </xdr:to>
    <xdr:pic>
      <xdr:nvPicPr>
        <xdr:cNvPr id="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14300"/>
          <a:ext cx="3369945" cy="1078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12</xdr:row>
      <xdr:rowOff>76200</xdr:rowOff>
    </xdr:from>
    <xdr:to>
      <xdr:col>0</xdr:col>
      <xdr:colOff>1323974</xdr:colOff>
      <xdr:row>16</xdr:row>
      <xdr:rowOff>60182</xdr:rowOff>
    </xdr:to>
    <xdr:pic>
      <xdr:nvPicPr>
        <xdr:cNvPr id="2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599" y="2247900"/>
          <a:ext cx="714375" cy="7155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371474</xdr:colOff>
      <xdr:row>19</xdr:row>
      <xdr:rowOff>157606</xdr:rowOff>
    </xdr:from>
    <xdr:to>
      <xdr:col>0</xdr:col>
      <xdr:colOff>1409700</xdr:colOff>
      <xdr:row>26</xdr:row>
      <xdr:rowOff>74593</xdr:rowOff>
    </xdr:to>
    <xdr:pic>
      <xdr:nvPicPr>
        <xdr:cNvPr id="3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4" y="3617086"/>
          <a:ext cx="1038226" cy="11971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342900</xdr:colOff>
      <xdr:row>55</xdr:row>
      <xdr:rowOff>47625</xdr:rowOff>
    </xdr:from>
    <xdr:ext cx="847724" cy="731915"/>
    <xdr:pic>
      <xdr:nvPicPr>
        <xdr:cNvPr id="4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0098405"/>
          <a:ext cx="847724" cy="7319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285750</xdr:colOff>
      <xdr:row>73</xdr:row>
      <xdr:rowOff>180975</xdr:rowOff>
    </xdr:from>
    <xdr:to>
      <xdr:col>0</xdr:col>
      <xdr:colOff>1343025</xdr:colOff>
      <xdr:row>82</xdr:row>
      <xdr:rowOff>36989</xdr:rowOff>
    </xdr:to>
    <xdr:pic>
      <xdr:nvPicPr>
        <xdr:cNvPr id="5" name="Obraz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3538835"/>
          <a:ext cx="1057275" cy="1501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514349</xdr:colOff>
      <xdr:row>63</xdr:row>
      <xdr:rowOff>85724</xdr:rowOff>
    </xdr:from>
    <xdr:ext cx="771526" cy="876822"/>
    <xdr:pic>
      <xdr:nvPicPr>
        <xdr:cNvPr id="6" name="Obraz 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49" y="11607164"/>
          <a:ext cx="771526" cy="8768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581025</xdr:colOff>
      <xdr:row>107</xdr:row>
      <xdr:rowOff>0</xdr:rowOff>
    </xdr:from>
    <xdr:to>
      <xdr:col>0</xdr:col>
      <xdr:colOff>1390650</xdr:colOff>
      <xdr:row>111</xdr:row>
      <xdr:rowOff>104775</xdr:rowOff>
    </xdr:to>
    <xdr:pic>
      <xdr:nvPicPr>
        <xdr:cNvPr id="7" name="Obraz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9583400"/>
          <a:ext cx="809625" cy="836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600074</xdr:colOff>
      <xdr:row>112</xdr:row>
      <xdr:rowOff>161925</xdr:rowOff>
    </xdr:from>
    <xdr:to>
      <xdr:col>0</xdr:col>
      <xdr:colOff>1219199</xdr:colOff>
      <xdr:row>117</xdr:row>
      <xdr:rowOff>151376</xdr:rowOff>
    </xdr:to>
    <xdr:pic>
      <xdr:nvPicPr>
        <xdr:cNvPr id="8" name="Obraz 8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57711" y="20809708"/>
          <a:ext cx="903851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561975</xdr:colOff>
      <xdr:row>119</xdr:row>
      <xdr:rowOff>28575</xdr:rowOff>
    </xdr:from>
    <xdr:to>
      <xdr:col>0</xdr:col>
      <xdr:colOff>1228725</xdr:colOff>
      <xdr:row>125</xdr:row>
      <xdr:rowOff>85725</xdr:rowOff>
    </xdr:to>
    <xdr:pic>
      <xdr:nvPicPr>
        <xdr:cNvPr id="9" name="Obraz 9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1821775"/>
          <a:ext cx="666750" cy="1154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514350</xdr:colOff>
      <xdr:row>127</xdr:row>
      <xdr:rowOff>38100</xdr:rowOff>
    </xdr:from>
    <xdr:to>
      <xdr:col>0</xdr:col>
      <xdr:colOff>1200150</xdr:colOff>
      <xdr:row>131</xdr:row>
      <xdr:rowOff>116350</xdr:rowOff>
    </xdr:to>
    <xdr:pic>
      <xdr:nvPicPr>
        <xdr:cNvPr id="10" name="Obraz 1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23301960"/>
          <a:ext cx="685800" cy="809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495299</xdr:colOff>
      <xdr:row>133</xdr:row>
      <xdr:rowOff>38100</xdr:rowOff>
    </xdr:from>
    <xdr:to>
      <xdr:col>0</xdr:col>
      <xdr:colOff>1171574</xdr:colOff>
      <xdr:row>137</xdr:row>
      <xdr:rowOff>88860</xdr:rowOff>
    </xdr:to>
    <xdr:pic>
      <xdr:nvPicPr>
        <xdr:cNvPr id="11" name="Obraz 11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299" y="24406860"/>
          <a:ext cx="676275" cy="782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342901</xdr:colOff>
      <xdr:row>139</xdr:row>
      <xdr:rowOff>171450</xdr:rowOff>
    </xdr:from>
    <xdr:to>
      <xdr:col>0</xdr:col>
      <xdr:colOff>1295400</xdr:colOff>
      <xdr:row>145</xdr:row>
      <xdr:rowOff>14231</xdr:rowOff>
    </xdr:to>
    <xdr:pic>
      <xdr:nvPicPr>
        <xdr:cNvPr id="12" name="Obraz 14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25645110"/>
          <a:ext cx="952499" cy="940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266700</xdr:colOff>
      <xdr:row>148</xdr:row>
      <xdr:rowOff>28575</xdr:rowOff>
    </xdr:from>
    <xdr:to>
      <xdr:col>0</xdr:col>
      <xdr:colOff>1352550</xdr:colOff>
      <xdr:row>153</xdr:row>
      <xdr:rowOff>130816</xdr:rowOff>
    </xdr:to>
    <xdr:pic>
      <xdr:nvPicPr>
        <xdr:cNvPr id="13" name="Obraz 15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7155775"/>
          <a:ext cx="1085850" cy="10166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1114424</xdr:colOff>
      <xdr:row>155</xdr:row>
      <xdr:rowOff>57155</xdr:rowOff>
    </xdr:from>
    <xdr:ext cx="458305" cy="571500"/>
    <xdr:pic>
      <xdr:nvPicPr>
        <xdr:cNvPr id="14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1057827" y="28528732"/>
          <a:ext cx="571500" cy="458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434022</xdr:colOff>
      <xdr:row>161</xdr:row>
      <xdr:rowOff>80332</xdr:rowOff>
    </xdr:from>
    <xdr:to>
      <xdr:col>0</xdr:col>
      <xdr:colOff>1295400</xdr:colOff>
      <xdr:row>163</xdr:row>
      <xdr:rowOff>167324</xdr:rowOff>
    </xdr:to>
    <xdr:pic>
      <xdr:nvPicPr>
        <xdr:cNvPr id="15" name="Obraz 18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638335" y="29395899"/>
          <a:ext cx="452752" cy="8613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586739</xdr:colOff>
      <xdr:row>165</xdr:row>
      <xdr:rowOff>53340</xdr:rowOff>
    </xdr:from>
    <xdr:to>
      <xdr:col>0</xdr:col>
      <xdr:colOff>1815464</xdr:colOff>
      <xdr:row>168</xdr:row>
      <xdr:rowOff>127369</xdr:rowOff>
    </xdr:to>
    <xdr:pic>
      <xdr:nvPicPr>
        <xdr:cNvPr id="16" name="Obraz 21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39" y="30312360"/>
          <a:ext cx="1228725" cy="6226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9525</xdr:colOff>
      <xdr:row>5</xdr:row>
      <xdr:rowOff>28575</xdr:rowOff>
    </xdr:from>
    <xdr:to>
      <xdr:col>5</xdr:col>
      <xdr:colOff>419100</xdr:colOff>
      <xdr:row>7</xdr:row>
      <xdr:rowOff>38100</xdr:rowOff>
    </xdr:to>
    <xdr:pic>
      <xdr:nvPicPr>
        <xdr:cNvPr id="17" name="Picture 22" descr="nowe logo magnaplast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6685" y="942975"/>
          <a:ext cx="2025015" cy="375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0</xdr:row>
      <xdr:rowOff>114300</xdr:rowOff>
    </xdr:from>
    <xdr:to>
      <xdr:col>2</xdr:col>
      <xdr:colOff>733425</xdr:colOff>
      <xdr:row>6</xdr:row>
      <xdr:rowOff>95829</xdr:rowOff>
    </xdr:to>
    <xdr:pic>
      <xdr:nvPicPr>
        <xdr:cNvPr id="1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14300"/>
          <a:ext cx="3369945" cy="1078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514350</xdr:colOff>
      <xdr:row>171</xdr:row>
      <xdr:rowOff>161925</xdr:rowOff>
    </xdr:from>
    <xdr:to>
      <xdr:col>0</xdr:col>
      <xdr:colOff>1332932</xdr:colOff>
      <xdr:row>175</xdr:row>
      <xdr:rowOff>133350</xdr:rowOff>
    </xdr:to>
    <xdr:pic>
      <xdr:nvPicPr>
        <xdr:cNvPr id="19" name="Picture 1824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1541085"/>
          <a:ext cx="818582" cy="702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600076</xdr:colOff>
      <xdr:row>179</xdr:row>
      <xdr:rowOff>142876</xdr:rowOff>
    </xdr:from>
    <xdr:to>
      <xdr:col>0</xdr:col>
      <xdr:colOff>1285876</xdr:colOff>
      <xdr:row>182</xdr:row>
      <xdr:rowOff>133350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600076" y="33007936"/>
          <a:ext cx="685800" cy="5391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56;&#1040;&#1049;&#1057;&#1067;%202018/OLDIM_&#1087;&#1088;&#1072;&#1081;&#1089;_&#1084;&#1072;&#1081;%202017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лдим"/>
      <sheetName val="Вн.трубы HTPlus Magnaplast"/>
      <sheetName val="Вн.фитинги HTPlus Magnaplast"/>
      <sheetName val="Бесшумка Ultra dB Magnaplast"/>
      <sheetName val="Нар.трубы ПВХ Magnaplast"/>
      <sheetName val="Нар.фитинги ПВХ Magnaplast"/>
      <sheetName val="Нар.трубы.гофр. Magnaplast"/>
      <sheetName val="Нар.фитинг.гофр. Magnaplast "/>
      <sheetName val="SC Колодцы Magnaplast"/>
      <sheetName val="Кан. ПВХ Украина"/>
      <sheetName val="Трапы Aquer"/>
      <sheetName val="Аксессуары"/>
      <sheetName val="Tweetop система PERT"/>
      <sheetName val="Aquer система PPR"/>
      <sheetName val="Теплый пол"/>
      <sheetName val="Коллектора"/>
      <sheetName val="Pex"/>
      <sheetName val="Радиаторы Mastas"/>
      <sheetName val="Радиаторы Brugman"/>
      <sheetName val="Запорная арматура Aquer"/>
      <sheetName val="Запорная арматура ITAP"/>
      <sheetName val="Хомуты Aquer "/>
      <sheetName val="Хомуты Walraven"/>
      <sheetName val="Трубы ПЭ"/>
      <sheetName val="Фитинги для ПЭ - MPJ, Astore"/>
      <sheetName val="Фитинги для ПЭ - Unidelta"/>
      <sheetName val="Фитинги терморезисторные"/>
      <sheetName val="Фитинги стыковые "/>
      <sheetName val="Фланцы сталь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ldim.kiev.ua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ldim.kiev.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76"/>
  <sheetViews>
    <sheetView tabSelected="1" workbookViewId="0">
      <pane ySplit="12" topLeftCell="A13" activePane="bottomLeft" state="frozen"/>
      <selection pane="bottomLeft" activeCell="H17" sqref="H17"/>
    </sheetView>
  </sheetViews>
  <sheetFormatPr defaultRowHeight="14.4" x14ac:dyDescent="0.3"/>
  <cols>
    <col min="1" max="1" width="28.109375" customWidth="1"/>
    <col min="2" max="2" width="12.5546875" customWidth="1"/>
    <col min="3" max="3" width="16.88671875" customWidth="1"/>
    <col min="4" max="4" width="14.44140625" customWidth="1"/>
    <col min="7" max="7" width="6.5546875" customWidth="1"/>
  </cols>
  <sheetData>
    <row r="1" spans="1:11" x14ac:dyDescent="0.3">
      <c r="G1" s="1" t="s">
        <v>0</v>
      </c>
      <c r="H1" s="1"/>
    </row>
    <row r="2" spans="1:11" x14ac:dyDescent="0.3">
      <c r="G2" s="1" t="s">
        <v>1</v>
      </c>
      <c r="H2" s="2"/>
    </row>
    <row r="3" spans="1:11" x14ac:dyDescent="0.3">
      <c r="G3" s="1" t="s">
        <v>2</v>
      </c>
      <c r="H3" s="2"/>
    </row>
    <row r="4" spans="1:11" x14ac:dyDescent="0.3">
      <c r="G4" s="1" t="s">
        <v>3</v>
      </c>
      <c r="H4" s="2"/>
    </row>
    <row r="5" spans="1:11" x14ac:dyDescent="0.3">
      <c r="G5" s="3" t="s">
        <v>4</v>
      </c>
      <c r="H5" s="2"/>
    </row>
    <row r="6" spans="1:11" x14ac:dyDescent="0.3">
      <c r="G6" s="1" t="s">
        <v>5</v>
      </c>
      <c r="H6" s="2"/>
    </row>
    <row r="7" spans="1:11" x14ac:dyDescent="0.3">
      <c r="G7" s="4" t="s">
        <v>6</v>
      </c>
      <c r="H7" s="3"/>
    </row>
    <row r="8" spans="1:11" ht="9.75" customHeight="1" thickBot="1" x14ac:dyDescent="0.3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22.2" thickBot="1" x14ac:dyDescent="0.45">
      <c r="A9" s="6" t="s">
        <v>7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8.25" customHeight="1" thickBot="1" x14ac:dyDescent="0.35">
      <c r="J10" s="7"/>
    </row>
    <row r="11" spans="1:11" ht="15.75" customHeight="1" thickBot="1" x14ac:dyDescent="0.35">
      <c r="A11" s="8" t="s">
        <v>8</v>
      </c>
      <c r="B11" s="8" t="s">
        <v>9</v>
      </c>
      <c r="C11" s="8" t="s">
        <v>10</v>
      </c>
      <c r="D11" s="9" t="s">
        <v>11</v>
      </c>
      <c r="E11" s="10" t="s">
        <v>12</v>
      </c>
      <c r="F11" s="11" t="s">
        <v>13</v>
      </c>
      <c r="G11" s="12"/>
      <c r="H11" s="13" t="s">
        <v>14</v>
      </c>
      <c r="I11" s="13" t="s">
        <v>15</v>
      </c>
      <c r="J11" s="9" t="s">
        <v>16</v>
      </c>
      <c r="K11" s="9" t="s">
        <v>17</v>
      </c>
    </row>
    <row r="12" spans="1:11" ht="15" thickBot="1" x14ac:dyDescent="0.35">
      <c r="A12" s="14"/>
      <c r="B12" s="14"/>
      <c r="C12" s="14"/>
      <c r="D12" s="15"/>
      <c r="E12" s="16" t="s">
        <v>18</v>
      </c>
      <c r="F12" s="17">
        <f>[1]Олдим!E15</f>
        <v>0</v>
      </c>
      <c r="G12" s="12"/>
      <c r="H12" s="18" t="s">
        <v>19</v>
      </c>
      <c r="I12" s="19">
        <v>0</v>
      </c>
      <c r="J12" s="15"/>
      <c r="K12" s="15"/>
    </row>
    <row r="13" spans="1:11" x14ac:dyDescent="0.3">
      <c r="A13" s="20" t="s">
        <v>20</v>
      </c>
      <c r="B13" s="21"/>
      <c r="C13" s="22"/>
      <c r="D13" s="23"/>
      <c r="E13" s="23"/>
      <c r="F13" s="24"/>
      <c r="G13" s="25"/>
      <c r="H13" s="26"/>
      <c r="I13" s="27"/>
      <c r="J13" s="28"/>
      <c r="K13" s="29"/>
    </row>
    <row r="14" spans="1:11" x14ac:dyDescent="0.3">
      <c r="A14" s="30"/>
      <c r="B14" s="21">
        <v>408116</v>
      </c>
      <c r="C14" s="31" t="s">
        <v>21</v>
      </c>
      <c r="D14" s="26">
        <v>40</v>
      </c>
      <c r="E14" s="32">
        <v>0.76</v>
      </c>
      <c r="F14" s="33">
        <f t="shared" ref="F14:F19" si="0">E14-E14*($F$12)</f>
        <v>0.76</v>
      </c>
      <c r="G14" s="34"/>
      <c r="H14" s="26"/>
      <c r="I14" s="35">
        <f t="shared" ref="I14:I19" si="1">F14*($I$12)</f>
        <v>0</v>
      </c>
      <c r="J14" s="36">
        <f t="shared" ref="J14:J19" si="2">H14*F14</f>
        <v>0</v>
      </c>
      <c r="K14" s="37">
        <f t="shared" ref="K14:K19" si="3">H14*I14</f>
        <v>0</v>
      </c>
    </row>
    <row r="15" spans="1:11" x14ac:dyDescent="0.3">
      <c r="A15" s="30"/>
      <c r="B15" s="21">
        <v>408216</v>
      </c>
      <c r="C15" s="31" t="s">
        <v>22</v>
      </c>
      <c r="D15" s="26">
        <v>40</v>
      </c>
      <c r="E15" s="32">
        <v>0.89</v>
      </c>
      <c r="F15" s="33">
        <f t="shared" si="0"/>
        <v>0.89</v>
      </c>
      <c r="G15" s="34"/>
      <c r="H15" s="26"/>
      <c r="I15" s="35">
        <f t="shared" si="1"/>
        <v>0</v>
      </c>
      <c r="J15" s="36">
        <f t="shared" si="2"/>
        <v>0</v>
      </c>
      <c r="K15" s="37">
        <f t="shared" si="3"/>
        <v>0</v>
      </c>
    </row>
    <row r="16" spans="1:11" x14ac:dyDescent="0.3">
      <c r="A16" s="30"/>
      <c r="B16" s="21">
        <v>408416</v>
      </c>
      <c r="C16" s="31" t="s">
        <v>23</v>
      </c>
      <c r="D16" s="26">
        <v>50</v>
      </c>
      <c r="E16" s="32">
        <v>1.18</v>
      </c>
      <c r="F16" s="33">
        <f t="shared" si="0"/>
        <v>1.18</v>
      </c>
      <c r="G16" s="34"/>
      <c r="H16" s="26"/>
      <c r="I16" s="35">
        <f t="shared" si="1"/>
        <v>0</v>
      </c>
      <c r="J16" s="36">
        <f t="shared" si="2"/>
        <v>0</v>
      </c>
      <c r="K16" s="37">
        <f t="shared" si="3"/>
        <v>0</v>
      </c>
    </row>
    <row r="17" spans="1:11" x14ac:dyDescent="0.3">
      <c r="A17" s="30"/>
      <c r="B17" s="21">
        <v>408616</v>
      </c>
      <c r="C17" s="31" t="s">
        <v>24</v>
      </c>
      <c r="D17" s="26">
        <v>10</v>
      </c>
      <c r="E17" s="32">
        <v>1.76</v>
      </c>
      <c r="F17" s="33">
        <f t="shared" si="0"/>
        <v>1.76</v>
      </c>
      <c r="G17" s="34"/>
      <c r="H17" s="26"/>
      <c r="I17" s="35">
        <f t="shared" si="1"/>
        <v>0</v>
      </c>
      <c r="J17" s="36">
        <f t="shared" si="2"/>
        <v>0</v>
      </c>
      <c r="K17" s="37">
        <f t="shared" si="3"/>
        <v>0</v>
      </c>
    </row>
    <row r="18" spans="1:11" x14ac:dyDescent="0.3">
      <c r="A18" s="30"/>
      <c r="B18" s="21">
        <v>408716</v>
      </c>
      <c r="C18" s="31" t="s">
        <v>25</v>
      </c>
      <c r="D18" s="26">
        <v>10</v>
      </c>
      <c r="E18" s="32">
        <v>2.44</v>
      </c>
      <c r="F18" s="33">
        <f t="shared" si="0"/>
        <v>2.44</v>
      </c>
      <c r="G18" s="34"/>
      <c r="H18" s="26"/>
      <c r="I18" s="35">
        <f t="shared" si="1"/>
        <v>0</v>
      </c>
      <c r="J18" s="36">
        <f t="shared" si="2"/>
        <v>0</v>
      </c>
      <c r="K18" s="37">
        <f t="shared" si="3"/>
        <v>0</v>
      </c>
    </row>
    <row r="19" spans="1:11" x14ac:dyDescent="0.3">
      <c r="A19" s="30"/>
      <c r="B19" s="21">
        <v>408816</v>
      </c>
      <c r="C19" s="31" t="s">
        <v>26</v>
      </c>
      <c r="D19" s="26">
        <v>10</v>
      </c>
      <c r="E19" s="32">
        <v>3.17</v>
      </c>
      <c r="F19" s="33">
        <f t="shared" si="0"/>
        <v>3.17</v>
      </c>
      <c r="G19" s="34"/>
      <c r="H19" s="26"/>
      <c r="I19" s="35">
        <f t="shared" si="1"/>
        <v>0</v>
      </c>
      <c r="J19" s="36">
        <f t="shared" si="2"/>
        <v>0</v>
      </c>
      <c r="K19" s="37">
        <f t="shared" si="3"/>
        <v>0</v>
      </c>
    </row>
    <row r="20" spans="1:11" ht="15" thickBot="1" x14ac:dyDescent="0.35">
      <c r="A20" s="30"/>
      <c r="B20" s="38"/>
      <c r="C20" s="39"/>
      <c r="D20" s="40"/>
      <c r="E20" s="41"/>
      <c r="F20" s="42"/>
      <c r="G20" s="34"/>
      <c r="H20" s="40"/>
      <c r="I20" s="43"/>
      <c r="J20" s="44"/>
      <c r="K20" s="45"/>
    </row>
    <row r="21" spans="1:11" x14ac:dyDescent="0.3">
      <c r="A21" s="46"/>
      <c r="B21" s="47">
        <v>10100</v>
      </c>
      <c r="C21" s="48" t="s">
        <v>27</v>
      </c>
      <c r="D21" s="49">
        <v>20</v>
      </c>
      <c r="E21" s="50">
        <v>0.79</v>
      </c>
      <c r="F21" s="51">
        <f t="shared" ref="F21:F26" si="4">E21-E21*($F$12)</f>
        <v>0.79</v>
      </c>
      <c r="G21" s="52"/>
      <c r="H21" s="53"/>
      <c r="I21" s="35">
        <f t="shared" ref="I21:I26" si="5">F21*($I$12)</f>
        <v>0</v>
      </c>
      <c r="J21" s="36">
        <f t="shared" ref="J21:J26" si="6">H21*F21</f>
        <v>0</v>
      </c>
      <c r="K21" s="54">
        <f t="shared" ref="K21:K26" si="7">H21*I21</f>
        <v>0</v>
      </c>
    </row>
    <row r="22" spans="1:11" x14ac:dyDescent="0.3">
      <c r="A22" s="55" t="s">
        <v>28</v>
      </c>
      <c r="B22" s="21">
        <v>10110</v>
      </c>
      <c r="C22" s="31" t="s">
        <v>29</v>
      </c>
      <c r="D22" s="56">
        <v>20</v>
      </c>
      <c r="E22" s="57">
        <v>0.97</v>
      </c>
      <c r="F22" s="33">
        <f t="shared" si="4"/>
        <v>0.97</v>
      </c>
      <c r="G22" s="52"/>
      <c r="H22" s="58"/>
      <c r="I22" s="35">
        <f t="shared" si="5"/>
        <v>0</v>
      </c>
      <c r="J22" s="36">
        <f t="shared" si="6"/>
        <v>0</v>
      </c>
      <c r="K22" s="37">
        <f t="shared" si="7"/>
        <v>0</v>
      </c>
    </row>
    <row r="23" spans="1:11" x14ac:dyDescent="0.3">
      <c r="A23" s="59"/>
      <c r="B23" s="21">
        <v>10120</v>
      </c>
      <c r="C23" s="31" t="s">
        <v>30</v>
      </c>
      <c r="D23" s="56">
        <v>20</v>
      </c>
      <c r="E23" s="57">
        <v>1.1399999999999999</v>
      </c>
      <c r="F23" s="33">
        <f t="shared" si="4"/>
        <v>1.1399999999999999</v>
      </c>
      <c r="G23" s="52"/>
      <c r="H23" s="58"/>
      <c r="I23" s="35">
        <f t="shared" si="5"/>
        <v>0</v>
      </c>
      <c r="J23" s="36">
        <f t="shared" si="6"/>
        <v>0</v>
      </c>
      <c r="K23" s="37">
        <f t="shared" si="7"/>
        <v>0</v>
      </c>
    </row>
    <row r="24" spans="1:11" x14ac:dyDescent="0.3">
      <c r="B24" s="26">
        <v>10140</v>
      </c>
      <c r="C24" s="31" t="s">
        <v>31</v>
      </c>
      <c r="D24" s="60">
        <v>10</v>
      </c>
      <c r="E24" s="32">
        <v>1.75</v>
      </c>
      <c r="F24" s="33">
        <f t="shared" si="4"/>
        <v>1.75</v>
      </c>
      <c r="G24" s="34"/>
      <c r="H24" s="61"/>
      <c r="I24" s="35">
        <f t="shared" si="5"/>
        <v>0</v>
      </c>
      <c r="J24" s="36">
        <f t="shared" si="6"/>
        <v>0</v>
      </c>
      <c r="K24" s="37">
        <f t="shared" si="7"/>
        <v>0</v>
      </c>
    </row>
    <row r="25" spans="1:11" x14ac:dyDescent="0.3">
      <c r="A25" s="59"/>
      <c r="B25" s="21">
        <v>10150</v>
      </c>
      <c r="C25" s="31" t="s">
        <v>32</v>
      </c>
      <c r="D25" s="60">
        <v>10</v>
      </c>
      <c r="E25" s="32">
        <v>2.95</v>
      </c>
      <c r="F25" s="33">
        <f t="shared" si="4"/>
        <v>2.95</v>
      </c>
      <c r="G25" s="34"/>
      <c r="H25" s="61"/>
      <c r="I25" s="35">
        <f t="shared" si="5"/>
        <v>0</v>
      </c>
      <c r="J25" s="36">
        <f t="shared" si="6"/>
        <v>0</v>
      </c>
      <c r="K25" s="37">
        <f t="shared" si="7"/>
        <v>0</v>
      </c>
    </row>
    <row r="26" spans="1:11" x14ac:dyDescent="0.3">
      <c r="A26" s="59"/>
      <c r="B26" s="21">
        <v>10160</v>
      </c>
      <c r="C26" s="31" t="s">
        <v>33</v>
      </c>
      <c r="D26" s="60">
        <v>10</v>
      </c>
      <c r="E26" s="32">
        <v>3.29</v>
      </c>
      <c r="F26" s="33">
        <f t="shared" si="4"/>
        <v>3.29</v>
      </c>
      <c r="G26" s="34"/>
      <c r="H26" s="61"/>
      <c r="I26" s="35">
        <f t="shared" si="5"/>
        <v>0</v>
      </c>
      <c r="J26" s="36">
        <f t="shared" si="6"/>
        <v>0</v>
      </c>
      <c r="K26" s="37">
        <f t="shared" si="7"/>
        <v>0</v>
      </c>
    </row>
    <row r="27" spans="1:11" x14ac:dyDescent="0.3">
      <c r="A27" s="59"/>
      <c r="B27" s="21"/>
      <c r="C27" s="31"/>
      <c r="D27" s="62"/>
      <c r="E27" s="32"/>
      <c r="F27" s="33"/>
      <c r="G27" s="34"/>
      <c r="H27" s="61"/>
      <c r="I27" s="63"/>
      <c r="J27" s="36"/>
      <c r="K27" s="37"/>
    </row>
    <row r="28" spans="1:11" x14ac:dyDescent="0.3">
      <c r="A28" s="59"/>
      <c r="B28" s="21">
        <v>10200</v>
      </c>
      <c r="C28" s="31" t="s">
        <v>34</v>
      </c>
      <c r="D28" s="64">
        <v>20</v>
      </c>
      <c r="E28" s="32">
        <v>0.86</v>
      </c>
      <c r="F28" s="33">
        <f t="shared" ref="F28:F36" si="8">E28-E28*($F$12)</f>
        <v>0.86</v>
      </c>
      <c r="G28" s="34"/>
      <c r="H28" s="61"/>
      <c r="I28" s="35">
        <f t="shared" ref="I28:I36" si="9">F28*($I$12)</f>
        <v>0</v>
      </c>
      <c r="J28" s="36">
        <f t="shared" ref="J28:J36" si="10">H28*F28</f>
        <v>0</v>
      </c>
      <c r="K28" s="37">
        <f t="shared" ref="K28:K36" si="11">H28*I28</f>
        <v>0</v>
      </c>
    </row>
    <row r="29" spans="1:11" x14ac:dyDescent="0.3">
      <c r="A29" s="59"/>
      <c r="B29" s="21">
        <v>10210</v>
      </c>
      <c r="C29" s="31" t="s">
        <v>35</v>
      </c>
      <c r="D29" s="56">
        <v>20</v>
      </c>
      <c r="E29" s="57">
        <v>0.88</v>
      </c>
      <c r="F29" s="33">
        <f t="shared" si="8"/>
        <v>0.88</v>
      </c>
      <c r="G29" s="52"/>
      <c r="H29" s="61"/>
      <c r="I29" s="35">
        <f t="shared" si="9"/>
        <v>0</v>
      </c>
      <c r="J29" s="36">
        <f t="shared" si="10"/>
        <v>0</v>
      </c>
      <c r="K29" s="37">
        <f t="shared" si="11"/>
        <v>0</v>
      </c>
    </row>
    <row r="30" spans="1:11" x14ac:dyDescent="0.3">
      <c r="A30" s="59"/>
      <c r="B30" s="21">
        <v>10215</v>
      </c>
      <c r="C30" s="31" t="s">
        <v>36</v>
      </c>
      <c r="D30" s="56">
        <v>20</v>
      </c>
      <c r="E30" s="57">
        <v>1.08</v>
      </c>
      <c r="F30" s="33">
        <f t="shared" si="8"/>
        <v>1.08</v>
      </c>
      <c r="G30" s="52"/>
      <c r="H30" s="61"/>
      <c r="I30" s="35">
        <f t="shared" si="9"/>
        <v>0</v>
      </c>
      <c r="J30" s="36">
        <f t="shared" si="10"/>
        <v>0</v>
      </c>
      <c r="K30" s="37">
        <f t="shared" si="11"/>
        <v>0</v>
      </c>
    </row>
    <row r="31" spans="1:11" x14ac:dyDescent="0.3">
      <c r="A31" s="59"/>
      <c r="B31" s="21">
        <v>10220</v>
      </c>
      <c r="C31" s="31" t="s">
        <v>37</v>
      </c>
      <c r="D31" s="56">
        <v>20</v>
      </c>
      <c r="E31" s="57">
        <v>1.1200000000000001</v>
      </c>
      <c r="F31" s="33">
        <f t="shared" si="8"/>
        <v>1.1200000000000001</v>
      </c>
      <c r="G31" s="52"/>
      <c r="H31" s="61"/>
      <c r="I31" s="35">
        <f t="shared" si="9"/>
        <v>0</v>
      </c>
      <c r="J31" s="36">
        <f t="shared" si="10"/>
        <v>0</v>
      </c>
      <c r="K31" s="37">
        <f t="shared" si="11"/>
        <v>0</v>
      </c>
    </row>
    <row r="32" spans="1:11" x14ac:dyDescent="0.3">
      <c r="A32" s="59"/>
      <c r="B32" s="21">
        <v>10230</v>
      </c>
      <c r="C32" s="31" t="s">
        <v>38</v>
      </c>
      <c r="D32" s="60">
        <v>10</v>
      </c>
      <c r="E32" s="32">
        <v>1.7</v>
      </c>
      <c r="F32" s="33">
        <f t="shared" si="8"/>
        <v>1.7</v>
      </c>
      <c r="G32" s="34"/>
      <c r="H32" s="61"/>
      <c r="I32" s="35">
        <f t="shared" si="9"/>
        <v>0</v>
      </c>
      <c r="J32" s="36">
        <f t="shared" si="10"/>
        <v>0</v>
      </c>
      <c r="K32" s="37">
        <f t="shared" si="11"/>
        <v>0</v>
      </c>
    </row>
    <row r="33" spans="1:11" x14ac:dyDescent="0.3">
      <c r="A33" s="59"/>
      <c r="B33" s="21">
        <v>10240</v>
      </c>
      <c r="C33" s="31" t="s">
        <v>39</v>
      </c>
      <c r="D33" s="60">
        <v>10</v>
      </c>
      <c r="E33" s="32">
        <v>1.75</v>
      </c>
      <c r="F33" s="33">
        <f t="shared" si="8"/>
        <v>1.75</v>
      </c>
      <c r="G33" s="34"/>
      <c r="H33" s="61"/>
      <c r="I33" s="35">
        <f t="shared" si="9"/>
        <v>0</v>
      </c>
      <c r="J33" s="36">
        <f t="shared" si="10"/>
        <v>0</v>
      </c>
      <c r="K33" s="37">
        <f t="shared" si="11"/>
        <v>0</v>
      </c>
    </row>
    <row r="34" spans="1:11" x14ac:dyDescent="0.3">
      <c r="A34" s="59"/>
      <c r="B34" s="21">
        <v>10250</v>
      </c>
      <c r="C34" s="31" t="s">
        <v>40</v>
      </c>
      <c r="D34" s="60">
        <v>10</v>
      </c>
      <c r="E34" s="32">
        <v>2.77</v>
      </c>
      <c r="F34" s="33">
        <f t="shared" si="8"/>
        <v>2.77</v>
      </c>
      <c r="G34" s="34"/>
      <c r="H34" s="61"/>
      <c r="I34" s="35">
        <f t="shared" si="9"/>
        <v>0</v>
      </c>
      <c r="J34" s="36">
        <f t="shared" si="10"/>
        <v>0</v>
      </c>
      <c r="K34" s="37">
        <f t="shared" si="11"/>
        <v>0</v>
      </c>
    </row>
    <row r="35" spans="1:11" x14ac:dyDescent="0.3">
      <c r="A35" s="59"/>
      <c r="B35" s="21">
        <v>10260</v>
      </c>
      <c r="C35" s="31" t="s">
        <v>41</v>
      </c>
      <c r="D35" s="60">
        <v>10</v>
      </c>
      <c r="E35" s="32">
        <v>3.29</v>
      </c>
      <c r="F35" s="33">
        <f t="shared" si="8"/>
        <v>3.29</v>
      </c>
      <c r="G35" s="34"/>
      <c r="H35" s="61"/>
      <c r="I35" s="35">
        <f t="shared" si="9"/>
        <v>0</v>
      </c>
      <c r="J35" s="36">
        <f t="shared" si="10"/>
        <v>0</v>
      </c>
      <c r="K35" s="37">
        <f t="shared" si="11"/>
        <v>0</v>
      </c>
    </row>
    <row r="36" spans="1:11" x14ac:dyDescent="0.3">
      <c r="A36" s="59"/>
      <c r="B36" s="21">
        <v>10265</v>
      </c>
      <c r="C36" s="31" t="s">
        <v>42</v>
      </c>
      <c r="D36" s="60">
        <v>10</v>
      </c>
      <c r="E36" s="32">
        <v>5.0599999999999996</v>
      </c>
      <c r="F36" s="33">
        <f t="shared" si="8"/>
        <v>5.0599999999999996</v>
      </c>
      <c r="G36" s="34"/>
      <c r="H36" s="61"/>
      <c r="I36" s="35">
        <f t="shared" si="9"/>
        <v>0</v>
      </c>
      <c r="J36" s="36">
        <f t="shared" si="10"/>
        <v>0</v>
      </c>
      <c r="K36" s="37">
        <f t="shared" si="11"/>
        <v>0</v>
      </c>
    </row>
    <row r="37" spans="1:11" x14ac:dyDescent="0.3">
      <c r="A37" s="59"/>
      <c r="B37" s="21"/>
      <c r="C37" s="31"/>
      <c r="D37" s="26"/>
      <c r="E37" s="32"/>
      <c r="F37" s="33"/>
      <c r="G37" s="34"/>
      <c r="H37" s="61"/>
      <c r="I37" s="63"/>
      <c r="J37" s="36"/>
      <c r="K37" s="37"/>
    </row>
    <row r="38" spans="1:11" x14ac:dyDescent="0.3">
      <c r="A38" s="59"/>
      <c r="B38" s="21">
        <v>10300</v>
      </c>
      <c r="C38" s="31" t="s">
        <v>43</v>
      </c>
      <c r="D38" s="26">
        <v>20</v>
      </c>
      <c r="E38" s="32">
        <v>1.24</v>
      </c>
      <c r="F38" s="33">
        <f t="shared" ref="F38:F46" si="12">E38-E38*($F$12)</f>
        <v>1.24</v>
      </c>
      <c r="G38" s="34"/>
      <c r="H38" s="61"/>
      <c r="I38" s="35">
        <f t="shared" ref="I38:I46" si="13">F38*($I$12)</f>
        <v>0</v>
      </c>
      <c r="J38" s="36">
        <f t="shared" ref="J38:J46" si="14">H38*F38</f>
        <v>0</v>
      </c>
      <c r="K38" s="37">
        <f t="shared" ref="K38:K46" si="15">H38*I38</f>
        <v>0</v>
      </c>
    </row>
    <row r="39" spans="1:11" x14ac:dyDescent="0.3">
      <c r="A39" s="59"/>
      <c r="B39" s="21">
        <v>10310</v>
      </c>
      <c r="C39" s="31" t="s">
        <v>44</v>
      </c>
      <c r="D39" s="26">
        <v>20</v>
      </c>
      <c r="E39" s="32">
        <v>1.46</v>
      </c>
      <c r="F39" s="33">
        <f t="shared" si="12"/>
        <v>1.46</v>
      </c>
      <c r="G39" s="34"/>
      <c r="H39" s="61"/>
      <c r="I39" s="35">
        <f t="shared" si="13"/>
        <v>0</v>
      </c>
      <c r="J39" s="36">
        <f t="shared" si="14"/>
        <v>0</v>
      </c>
      <c r="K39" s="37">
        <f t="shared" si="15"/>
        <v>0</v>
      </c>
    </row>
    <row r="40" spans="1:11" x14ac:dyDescent="0.3">
      <c r="A40" s="59"/>
      <c r="B40" s="21">
        <v>10315</v>
      </c>
      <c r="C40" s="31" t="s">
        <v>45</v>
      </c>
      <c r="D40" s="26">
        <v>20</v>
      </c>
      <c r="E40" s="32">
        <v>1.7</v>
      </c>
      <c r="F40" s="33">
        <f t="shared" si="12"/>
        <v>1.7</v>
      </c>
      <c r="G40" s="34"/>
      <c r="H40" s="61"/>
      <c r="I40" s="35">
        <f t="shared" si="13"/>
        <v>0</v>
      </c>
      <c r="J40" s="36">
        <f t="shared" si="14"/>
        <v>0</v>
      </c>
      <c r="K40" s="37">
        <f t="shared" si="15"/>
        <v>0</v>
      </c>
    </row>
    <row r="41" spans="1:11" x14ac:dyDescent="0.3">
      <c r="A41" s="59"/>
      <c r="B41" s="21">
        <v>10320</v>
      </c>
      <c r="C41" s="31" t="s">
        <v>46</v>
      </c>
      <c r="D41" s="26">
        <v>20</v>
      </c>
      <c r="E41" s="32">
        <v>2.16</v>
      </c>
      <c r="F41" s="33">
        <f t="shared" si="12"/>
        <v>2.16</v>
      </c>
      <c r="G41" s="34"/>
      <c r="H41" s="61"/>
      <c r="I41" s="35">
        <f t="shared" si="13"/>
        <v>0</v>
      </c>
      <c r="J41" s="36">
        <f t="shared" si="14"/>
        <v>0</v>
      </c>
      <c r="K41" s="37">
        <f t="shared" si="15"/>
        <v>0</v>
      </c>
    </row>
    <row r="42" spans="1:11" x14ac:dyDescent="0.3">
      <c r="A42" s="59"/>
      <c r="B42" s="21">
        <v>10330</v>
      </c>
      <c r="C42" s="31" t="s">
        <v>47</v>
      </c>
      <c r="D42" s="26">
        <v>6</v>
      </c>
      <c r="E42" s="32">
        <v>2.62</v>
      </c>
      <c r="F42" s="33">
        <f t="shared" si="12"/>
        <v>2.62</v>
      </c>
      <c r="G42" s="34"/>
      <c r="H42" s="61"/>
      <c r="I42" s="35">
        <f t="shared" si="13"/>
        <v>0</v>
      </c>
      <c r="J42" s="36">
        <f t="shared" si="14"/>
        <v>0</v>
      </c>
      <c r="K42" s="37">
        <f t="shared" si="15"/>
        <v>0</v>
      </c>
    </row>
    <row r="43" spans="1:11" x14ac:dyDescent="0.3">
      <c r="A43" s="59"/>
      <c r="B43" s="21">
        <v>10340</v>
      </c>
      <c r="C43" s="31" t="s">
        <v>48</v>
      </c>
      <c r="D43" s="26">
        <v>6</v>
      </c>
      <c r="E43" s="32">
        <v>2.88</v>
      </c>
      <c r="F43" s="33">
        <f t="shared" si="12"/>
        <v>2.88</v>
      </c>
      <c r="G43" s="34"/>
      <c r="H43" s="61"/>
      <c r="I43" s="35">
        <f t="shared" si="13"/>
        <v>0</v>
      </c>
      <c r="J43" s="36">
        <f t="shared" si="14"/>
        <v>0</v>
      </c>
      <c r="K43" s="37">
        <f t="shared" si="15"/>
        <v>0</v>
      </c>
    </row>
    <row r="44" spans="1:11" x14ac:dyDescent="0.3">
      <c r="A44" s="59"/>
      <c r="B44" s="21">
        <v>10350</v>
      </c>
      <c r="C44" s="31" t="s">
        <v>49</v>
      </c>
      <c r="D44" s="26">
        <v>6</v>
      </c>
      <c r="E44" s="32">
        <v>4.33</v>
      </c>
      <c r="F44" s="33">
        <f t="shared" si="12"/>
        <v>4.33</v>
      </c>
      <c r="G44" s="34"/>
      <c r="H44" s="61"/>
      <c r="I44" s="35">
        <f t="shared" si="13"/>
        <v>0</v>
      </c>
      <c r="J44" s="36">
        <f t="shared" si="14"/>
        <v>0</v>
      </c>
      <c r="K44" s="37">
        <f t="shared" si="15"/>
        <v>0</v>
      </c>
    </row>
    <row r="45" spans="1:11" x14ac:dyDescent="0.3">
      <c r="A45" s="59"/>
      <c r="B45" s="21">
        <v>10360</v>
      </c>
      <c r="C45" s="31" t="s">
        <v>50</v>
      </c>
      <c r="D45" s="26">
        <v>6</v>
      </c>
      <c r="E45" s="32">
        <v>5.36</v>
      </c>
      <c r="F45" s="33">
        <f t="shared" si="12"/>
        <v>5.36</v>
      </c>
      <c r="G45" s="34"/>
      <c r="H45" s="61"/>
      <c r="I45" s="35">
        <f t="shared" si="13"/>
        <v>0</v>
      </c>
      <c r="J45" s="36">
        <f t="shared" si="14"/>
        <v>0</v>
      </c>
      <c r="K45" s="37">
        <f t="shared" si="15"/>
        <v>0</v>
      </c>
    </row>
    <row r="46" spans="1:11" x14ac:dyDescent="0.3">
      <c r="A46" s="59"/>
      <c r="B46" s="21">
        <v>10365</v>
      </c>
      <c r="C46" s="31" t="s">
        <v>51</v>
      </c>
      <c r="D46" s="26">
        <v>6</v>
      </c>
      <c r="E46" s="32">
        <v>8.11</v>
      </c>
      <c r="F46" s="33">
        <f t="shared" si="12"/>
        <v>8.11</v>
      </c>
      <c r="G46" s="34"/>
      <c r="H46" s="61"/>
      <c r="I46" s="65">
        <f t="shared" si="13"/>
        <v>0</v>
      </c>
      <c r="J46" s="36">
        <f t="shared" si="14"/>
        <v>0</v>
      </c>
      <c r="K46" s="37">
        <f t="shared" si="15"/>
        <v>0</v>
      </c>
    </row>
    <row r="47" spans="1:11" x14ac:dyDescent="0.3">
      <c r="A47" s="59"/>
      <c r="B47" s="21"/>
      <c r="C47" s="31"/>
      <c r="D47" s="26"/>
      <c r="E47" s="32"/>
      <c r="F47" s="33"/>
      <c r="G47" s="34"/>
      <c r="H47" s="61"/>
      <c r="I47" s="63"/>
      <c r="J47" s="36"/>
      <c r="K47" s="37"/>
    </row>
    <row r="48" spans="1:11" x14ac:dyDescent="0.3">
      <c r="A48" s="59"/>
      <c r="B48" s="21">
        <v>10400</v>
      </c>
      <c r="C48" s="31" t="s">
        <v>52</v>
      </c>
      <c r="D48" s="26">
        <v>20</v>
      </c>
      <c r="E48" s="32">
        <v>1.88</v>
      </c>
      <c r="F48" s="33">
        <f t="shared" ref="F48:F56" si="16">E48-E48*($F$12)</f>
        <v>1.88</v>
      </c>
      <c r="G48" s="34"/>
      <c r="H48" s="61"/>
      <c r="I48" s="35">
        <f t="shared" ref="I48:I56" si="17">F48*($I$12)</f>
        <v>0</v>
      </c>
      <c r="J48" s="36">
        <f t="shared" ref="J48:J56" si="18">H48*F48</f>
        <v>0</v>
      </c>
      <c r="K48" s="37">
        <f t="shared" ref="K48:K56" si="19">H48*I48</f>
        <v>0</v>
      </c>
    </row>
    <row r="49" spans="1:11" x14ac:dyDescent="0.3">
      <c r="A49" s="59"/>
      <c r="B49" s="21">
        <v>10410</v>
      </c>
      <c r="C49" s="31" t="s">
        <v>53</v>
      </c>
      <c r="D49" s="26">
        <v>20</v>
      </c>
      <c r="E49" s="32">
        <v>2.11</v>
      </c>
      <c r="F49" s="33">
        <f t="shared" si="16"/>
        <v>2.11</v>
      </c>
      <c r="G49" s="34"/>
      <c r="H49" s="61"/>
      <c r="I49" s="35">
        <f t="shared" si="17"/>
        <v>0</v>
      </c>
      <c r="J49" s="36">
        <f t="shared" si="18"/>
        <v>0</v>
      </c>
      <c r="K49" s="37">
        <f t="shared" si="19"/>
        <v>0</v>
      </c>
    </row>
    <row r="50" spans="1:11" x14ac:dyDescent="0.3">
      <c r="A50" s="59"/>
      <c r="B50" s="21">
        <v>10415</v>
      </c>
      <c r="C50" s="31" t="s">
        <v>54</v>
      </c>
      <c r="D50" s="26">
        <v>20</v>
      </c>
      <c r="E50" s="32">
        <v>2.83</v>
      </c>
      <c r="F50" s="33">
        <f t="shared" si="16"/>
        <v>2.83</v>
      </c>
      <c r="G50" s="34"/>
      <c r="H50" s="61"/>
      <c r="I50" s="35">
        <f t="shared" si="17"/>
        <v>0</v>
      </c>
      <c r="J50" s="36">
        <f t="shared" si="18"/>
        <v>0</v>
      </c>
      <c r="K50" s="37">
        <f t="shared" si="19"/>
        <v>0</v>
      </c>
    </row>
    <row r="51" spans="1:11" x14ac:dyDescent="0.3">
      <c r="A51" s="59"/>
      <c r="B51" s="21">
        <v>10420</v>
      </c>
      <c r="C51" s="31" t="s">
        <v>55</v>
      </c>
      <c r="D51" s="26">
        <v>10</v>
      </c>
      <c r="E51" s="32">
        <v>3.22</v>
      </c>
      <c r="F51" s="33">
        <f t="shared" si="16"/>
        <v>3.22</v>
      </c>
      <c r="G51" s="34"/>
      <c r="H51" s="61"/>
      <c r="I51" s="35">
        <f t="shared" si="17"/>
        <v>0</v>
      </c>
      <c r="J51" s="36">
        <f t="shared" si="18"/>
        <v>0</v>
      </c>
      <c r="K51" s="37">
        <f t="shared" si="19"/>
        <v>0</v>
      </c>
    </row>
    <row r="52" spans="1:11" x14ac:dyDescent="0.3">
      <c r="A52" s="59"/>
      <c r="B52" s="21">
        <v>10430</v>
      </c>
      <c r="C52" s="31" t="s">
        <v>56</v>
      </c>
      <c r="D52" s="26">
        <v>4</v>
      </c>
      <c r="E52" s="32">
        <v>4.5599999999999996</v>
      </c>
      <c r="F52" s="33">
        <f t="shared" si="16"/>
        <v>4.5599999999999996</v>
      </c>
      <c r="G52" s="34"/>
      <c r="H52" s="61"/>
      <c r="I52" s="35">
        <f t="shared" si="17"/>
        <v>0</v>
      </c>
      <c r="J52" s="36">
        <f t="shared" si="18"/>
        <v>0</v>
      </c>
      <c r="K52" s="37">
        <f t="shared" si="19"/>
        <v>0</v>
      </c>
    </row>
    <row r="53" spans="1:11" x14ac:dyDescent="0.3">
      <c r="A53" s="59"/>
      <c r="B53" s="21">
        <v>10440</v>
      </c>
      <c r="C53" s="31" t="s">
        <v>57</v>
      </c>
      <c r="D53" s="26">
        <v>4</v>
      </c>
      <c r="E53" s="32">
        <v>5.33</v>
      </c>
      <c r="F53" s="33">
        <f t="shared" si="16"/>
        <v>5.33</v>
      </c>
      <c r="G53" s="34"/>
      <c r="H53" s="61"/>
      <c r="I53" s="35">
        <f t="shared" si="17"/>
        <v>0</v>
      </c>
      <c r="J53" s="36">
        <f t="shared" si="18"/>
        <v>0</v>
      </c>
      <c r="K53" s="37">
        <f t="shared" si="19"/>
        <v>0</v>
      </c>
    </row>
    <row r="54" spans="1:11" x14ac:dyDescent="0.3">
      <c r="A54" s="59"/>
      <c r="B54" s="21">
        <v>10450</v>
      </c>
      <c r="C54" s="31" t="s">
        <v>58</v>
      </c>
      <c r="D54" s="26">
        <v>4</v>
      </c>
      <c r="E54" s="32">
        <v>8.16</v>
      </c>
      <c r="F54" s="33">
        <f t="shared" si="16"/>
        <v>8.16</v>
      </c>
      <c r="G54" s="34"/>
      <c r="H54" s="61"/>
      <c r="I54" s="35">
        <f t="shared" si="17"/>
        <v>0</v>
      </c>
      <c r="J54" s="36">
        <f t="shared" si="18"/>
        <v>0</v>
      </c>
      <c r="K54" s="37">
        <f t="shared" si="19"/>
        <v>0</v>
      </c>
    </row>
    <row r="55" spans="1:11" x14ac:dyDescent="0.3">
      <c r="A55" s="59"/>
      <c r="B55" s="21">
        <v>10460</v>
      </c>
      <c r="C55" s="31" t="s">
        <v>59</v>
      </c>
      <c r="D55" s="26">
        <v>4</v>
      </c>
      <c r="E55" s="32">
        <v>9.07</v>
      </c>
      <c r="F55" s="33">
        <f t="shared" si="16"/>
        <v>9.07</v>
      </c>
      <c r="G55" s="34"/>
      <c r="H55" s="61"/>
      <c r="I55" s="35">
        <f t="shared" si="17"/>
        <v>0</v>
      </c>
      <c r="J55" s="36">
        <f t="shared" si="18"/>
        <v>0</v>
      </c>
      <c r="K55" s="37">
        <f t="shared" si="19"/>
        <v>0</v>
      </c>
    </row>
    <row r="56" spans="1:11" x14ac:dyDescent="0.3">
      <c r="A56" s="66"/>
      <c r="B56" s="21">
        <v>10465</v>
      </c>
      <c r="C56" s="31" t="s">
        <v>60</v>
      </c>
      <c r="D56" s="26">
        <v>4</v>
      </c>
      <c r="E56" s="32">
        <v>13.7</v>
      </c>
      <c r="F56" s="33">
        <f t="shared" si="16"/>
        <v>13.7</v>
      </c>
      <c r="G56" s="34"/>
      <c r="H56" s="61"/>
      <c r="I56" s="35">
        <f t="shared" si="17"/>
        <v>0</v>
      </c>
      <c r="J56" s="36">
        <f t="shared" si="18"/>
        <v>0</v>
      </c>
      <c r="K56" s="37">
        <f t="shared" si="19"/>
        <v>0</v>
      </c>
    </row>
    <row r="57" spans="1:11" x14ac:dyDescent="0.3">
      <c r="A57" s="30"/>
      <c r="B57" s="47"/>
      <c r="C57" s="67"/>
      <c r="D57" s="68"/>
      <c r="E57" s="69"/>
      <c r="F57" s="33"/>
      <c r="G57" s="34"/>
      <c r="H57" s="70"/>
      <c r="I57" s="71"/>
      <c r="J57" s="36"/>
      <c r="K57" s="37"/>
    </row>
    <row r="58" spans="1:11" x14ac:dyDescent="0.3">
      <c r="A58" s="59"/>
      <c r="B58" s="47">
        <v>10500</v>
      </c>
      <c r="C58" s="67" t="s">
        <v>61</v>
      </c>
      <c r="D58" s="68">
        <v>10</v>
      </c>
      <c r="E58" s="69">
        <v>4.49</v>
      </c>
      <c r="F58" s="33">
        <f t="shared" ref="F58:F65" si="20">E58-E58*($F$12)</f>
        <v>4.49</v>
      </c>
      <c r="G58" s="34"/>
      <c r="H58" s="70"/>
      <c r="I58" s="35">
        <f t="shared" ref="I58:I65" si="21">F58*($I$12)</f>
        <v>0</v>
      </c>
      <c r="J58" s="36">
        <f t="shared" ref="J58:J65" si="22">H58*F58</f>
        <v>0</v>
      </c>
      <c r="K58" s="37">
        <f t="shared" ref="K58:K65" si="23">H58*I58</f>
        <v>0</v>
      </c>
    </row>
    <row r="59" spans="1:11" x14ac:dyDescent="0.3">
      <c r="A59" s="59"/>
      <c r="B59" s="47">
        <v>10510</v>
      </c>
      <c r="C59" s="67" t="s">
        <v>62</v>
      </c>
      <c r="D59" s="68">
        <v>10</v>
      </c>
      <c r="E59" s="69">
        <v>5.57</v>
      </c>
      <c r="F59" s="33">
        <f t="shared" si="20"/>
        <v>5.57</v>
      </c>
      <c r="G59" s="34"/>
      <c r="H59" s="70"/>
      <c r="I59" s="35">
        <f t="shared" si="21"/>
        <v>0</v>
      </c>
      <c r="J59" s="36">
        <f t="shared" si="22"/>
        <v>0</v>
      </c>
      <c r="K59" s="37">
        <f t="shared" si="23"/>
        <v>0</v>
      </c>
    </row>
    <row r="60" spans="1:11" x14ac:dyDescent="0.3">
      <c r="A60" s="30"/>
      <c r="B60" s="47">
        <v>10520</v>
      </c>
      <c r="C60" s="67" t="s">
        <v>63</v>
      </c>
      <c r="D60" s="68">
        <v>5</v>
      </c>
      <c r="E60" s="69">
        <v>8.26</v>
      </c>
      <c r="F60" s="33">
        <f t="shared" si="20"/>
        <v>8.26</v>
      </c>
      <c r="G60" s="34"/>
      <c r="H60" s="70"/>
      <c r="I60" s="35">
        <f t="shared" si="21"/>
        <v>0</v>
      </c>
      <c r="J60" s="36">
        <f t="shared" si="22"/>
        <v>0</v>
      </c>
      <c r="K60" s="37">
        <f t="shared" si="23"/>
        <v>0</v>
      </c>
    </row>
    <row r="61" spans="1:11" x14ac:dyDescent="0.3">
      <c r="A61" s="59"/>
      <c r="B61" s="47">
        <v>10530</v>
      </c>
      <c r="C61" s="67" t="s">
        <v>64</v>
      </c>
      <c r="D61" s="68">
        <v>4</v>
      </c>
      <c r="E61" s="69">
        <v>11.57</v>
      </c>
      <c r="F61" s="33">
        <f t="shared" si="20"/>
        <v>11.57</v>
      </c>
      <c r="G61" s="34"/>
      <c r="H61" s="70"/>
      <c r="I61" s="35">
        <f t="shared" si="21"/>
        <v>0</v>
      </c>
      <c r="J61" s="36">
        <f t="shared" si="22"/>
        <v>0</v>
      </c>
      <c r="K61" s="37">
        <f t="shared" si="23"/>
        <v>0</v>
      </c>
    </row>
    <row r="62" spans="1:11" x14ac:dyDescent="0.3">
      <c r="A62" s="59"/>
      <c r="B62" s="47">
        <v>10540</v>
      </c>
      <c r="C62" s="67" t="s">
        <v>65</v>
      </c>
      <c r="D62" s="68">
        <v>4</v>
      </c>
      <c r="E62" s="69">
        <v>13.66</v>
      </c>
      <c r="F62" s="33">
        <f t="shared" si="20"/>
        <v>13.66</v>
      </c>
      <c r="G62" s="34"/>
      <c r="H62" s="70"/>
      <c r="I62" s="35">
        <f t="shared" si="21"/>
        <v>0</v>
      </c>
      <c r="J62" s="36">
        <f t="shared" si="22"/>
        <v>0</v>
      </c>
      <c r="K62" s="37">
        <f t="shared" si="23"/>
        <v>0</v>
      </c>
    </row>
    <row r="63" spans="1:11" x14ac:dyDescent="0.3">
      <c r="A63" s="72"/>
      <c r="B63" s="47">
        <v>10550</v>
      </c>
      <c r="C63" s="67" t="s">
        <v>66</v>
      </c>
      <c r="D63" s="68">
        <v>4</v>
      </c>
      <c r="E63" s="69">
        <v>19.66</v>
      </c>
      <c r="F63" s="33">
        <f t="shared" si="20"/>
        <v>19.66</v>
      </c>
      <c r="G63" s="34"/>
      <c r="H63" s="70"/>
      <c r="I63" s="35">
        <f t="shared" si="21"/>
        <v>0</v>
      </c>
      <c r="J63" s="36">
        <f t="shared" si="22"/>
        <v>0</v>
      </c>
      <c r="K63" s="37">
        <f t="shared" si="23"/>
        <v>0</v>
      </c>
    </row>
    <row r="64" spans="1:11" x14ac:dyDescent="0.3">
      <c r="A64" s="72"/>
      <c r="B64" s="47">
        <v>10560</v>
      </c>
      <c r="C64" s="67" t="s">
        <v>67</v>
      </c>
      <c r="D64" s="68">
        <v>4</v>
      </c>
      <c r="E64" s="69">
        <v>24.43</v>
      </c>
      <c r="F64" s="33">
        <f t="shared" si="20"/>
        <v>24.43</v>
      </c>
      <c r="G64" s="34"/>
      <c r="H64" s="70"/>
      <c r="I64" s="35">
        <f t="shared" si="21"/>
        <v>0</v>
      </c>
      <c r="J64" s="36">
        <f t="shared" si="22"/>
        <v>0</v>
      </c>
      <c r="K64" s="37">
        <f t="shared" si="23"/>
        <v>0</v>
      </c>
    </row>
    <row r="65" spans="1:11" x14ac:dyDescent="0.3">
      <c r="A65" s="72"/>
      <c r="B65" s="47">
        <v>10570</v>
      </c>
      <c r="C65" s="67" t="s">
        <v>68</v>
      </c>
      <c r="D65" s="68">
        <v>4</v>
      </c>
      <c r="E65" s="69">
        <v>33.880000000000003</v>
      </c>
      <c r="F65" s="33">
        <f t="shared" si="20"/>
        <v>33.880000000000003</v>
      </c>
      <c r="G65" s="34"/>
      <c r="H65" s="70"/>
      <c r="I65" s="35">
        <f t="shared" si="21"/>
        <v>0</v>
      </c>
      <c r="J65" s="36">
        <f t="shared" si="22"/>
        <v>0</v>
      </c>
      <c r="K65" s="37">
        <f t="shared" si="23"/>
        <v>0</v>
      </c>
    </row>
    <row r="66" spans="1:11" x14ac:dyDescent="0.3">
      <c r="A66" s="72"/>
      <c r="B66" s="47"/>
      <c r="C66" s="48"/>
      <c r="D66" s="68"/>
      <c r="E66" s="69"/>
      <c r="F66" s="33"/>
      <c r="G66" s="34"/>
      <c r="H66" s="70"/>
      <c r="I66" s="71"/>
      <c r="J66" s="36"/>
      <c r="K66" s="37"/>
    </row>
    <row r="67" spans="1:11" x14ac:dyDescent="0.3">
      <c r="A67" s="72"/>
      <c r="B67" s="47">
        <v>10620</v>
      </c>
      <c r="C67" s="48" t="s">
        <v>69</v>
      </c>
      <c r="D67" s="68">
        <v>20</v>
      </c>
      <c r="E67" s="69">
        <v>8.84</v>
      </c>
      <c r="F67" s="33">
        <f t="shared" ref="F67:F72" si="24">E67-E67*($F$12)</f>
        <v>8.84</v>
      </c>
      <c r="G67" s="34"/>
      <c r="H67" s="68"/>
      <c r="I67" s="35">
        <f t="shared" ref="I67:I72" si="25">F67*($I$12)</f>
        <v>0</v>
      </c>
      <c r="J67" s="36">
        <f t="shared" ref="J67:J72" si="26">H67*F67</f>
        <v>0</v>
      </c>
      <c r="K67" s="37">
        <f t="shared" ref="K67:K72" si="27">H67*I67</f>
        <v>0</v>
      </c>
    </row>
    <row r="68" spans="1:11" x14ac:dyDescent="0.3">
      <c r="A68" s="72"/>
      <c r="B68" s="21">
        <v>10630</v>
      </c>
      <c r="C68" s="31" t="s">
        <v>70</v>
      </c>
      <c r="D68" s="26">
        <v>4</v>
      </c>
      <c r="E68" s="32">
        <v>11.65</v>
      </c>
      <c r="F68" s="33">
        <f t="shared" si="24"/>
        <v>11.65</v>
      </c>
      <c r="G68" s="34"/>
      <c r="H68" s="26"/>
      <c r="I68" s="35">
        <f t="shared" si="25"/>
        <v>0</v>
      </c>
      <c r="J68" s="36">
        <f t="shared" si="26"/>
        <v>0</v>
      </c>
      <c r="K68" s="37">
        <f t="shared" si="27"/>
        <v>0</v>
      </c>
    </row>
    <row r="69" spans="1:11" x14ac:dyDescent="0.3">
      <c r="A69" s="72"/>
      <c r="B69" s="21">
        <v>10640</v>
      </c>
      <c r="C69" s="31" t="s">
        <v>71</v>
      </c>
      <c r="D69" s="26">
        <v>4</v>
      </c>
      <c r="E69" s="32">
        <v>15.47</v>
      </c>
      <c r="F69" s="33">
        <f t="shared" si="24"/>
        <v>15.47</v>
      </c>
      <c r="G69" s="34"/>
      <c r="H69" s="26"/>
      <c r="I69" s="35">
        <f t="shared" si="25"/>
        <v>0</v>
      </c>
      <c r="J69" s="36">
        <f t="shared" si="26"/>
        <v>0</v>
      </c>
      <c r="K69" s="37">
        <f t="shared" si="27"/>
        <v>0</v>
      </c>
    </row>
    <row r="70" spans="1:11" x14ac:dyDescent="0.3">
      <c r="A70" s="72"/>
      <c r="B70" s="21">
        <v>10650</v>
      </c>
      <c r="C70" s="31" t="s">
        <v>72</v>
      </c>
      <c r="D70" s="26">
        <v>4</v>
      </c>
      <c r="E70" s="32">
        <v>20.8</v>
      </c>
      <c r="F70" s="33">
        <f t="shared" si="24"/>
        <v>20.8</v>
      </c>
      <c r="G70" s="34"/>
      <c r="H70" s="26"/>
      <c r="I70" s="35">
        <f t="shared" si="25"/>
        <v>0</v>
      </c>
      <c r="J70" s="36">
        <f t="shared" si="26"/>
        <v>0</v>
      </c>
      <c r="K70" s="37">
        <f t="shared" si="27"/>
        <v>0</v>
      </c>
    </row>
    <row r="71" spans="1:11" x14ac:dyDescent="0.3">
      <c r="A71" s="72"/>
      <c r="B71" s="26">
        <v>10660</v>
      </c>
      <c r="C71" s="73" t="s">
        <v>73</v>
      </c>
      <c r="D71" s="26">
        <v>4</v>
      </c>
      <c r="E71" s="32">
        <v>27.38</v>
      </c>
      <c r="F71" s="33">
        <f t="shared" si="24"/>
        <v>27.38</v>
      </c>
      <c r="G71" s="34"/>
      <c r="H71" s="26"/>
      <c r="I71" s="35">
        <f t="shared" si="25"/>
        <v>0</v>
      </c>
      <c r="J71" s="36">
        <f t="shared" si="26"/>
        <v>0</v>
      </c>
      <c r="K71" s="37">
        <f t="shared" si="27"/>
        <v>0</v>
      </c>
    </row>
    <row r="72" spans="1:11" x14ac:dyDescent="0.3">
      <c r="A72" s="72"/>
      <c r="B72" s="26">
        <v>10665</v>
      </c>
      <c r="C72" s="74" t="s">
        <v>74</v>
      </c>
      <c r="D72" s="26">
        <v>4</v>
      </c>
      <c r="E72" s="32">
        <v>38.54</v>
      </c>
      <c r="F72" s="42">
        <f t="shared" si="24"/>
        <v>38.54</v>
      </c>
      <c r="G72" s="34"/>
      <c r="H72" s="75"/>
      <c r="I72" s="76">
        <f t="shared" si="25"/>
        <v>0</v>
      </c>
      <c r="J72" s="77">
        <f t="shared" si="26"/>
        <v>0</v>
      </c>
      <c r="K72" s="78">
        <f t="shared" si="27"/>
        <v>0</v>
      </c>
    </row>
    <row r="73" spans="1:11" ht="15" thickBot="1" x14ac:dyDescent="0.35">
      <c r="A73" s="79"/>
      <c r="B73" s="80"/>
      <c r="C73" s="39"/>
      <c r="D73" s="81"/>
      <c r="E73" s="82"/>
      <c r="F73" s="83"/>
      <c r="G73" s="34"/>
      <c r="H73" s="40"/>
      <c r="I73" s="40"/>
      <c r="J73" s="44"/>
      <c r="K73" s="45"/>
    </row>
    <row r="74" spans="1:11" ht="21.6" thickBot="1" x14ac:dyDescent="0.35">
      <c r="A74" s="84"/>
      <c r="B74" s="85"/>
      <c r="C74" s="85"/>
      <c r="D74" s="85"/>
      <c r="E74" s="86"/>
      <c r="F74" s="87"/>
      <c r="G74" s="88" t="s">
        <v>75</v>
      </c>
      <c r="H74" s="89"/>
      <c r="I74" s="90"/>
      <c r="J74" s="91">
        <f>SUM(J14:J73)</f>
        <v>0</v>
      </c>
      <c r="K74" s="91">
        <f>SUM(K13:K73)</f>
        <v>0</v>
      </c>
    </row>
    <row r="75" spans="1:11" ht="15" thickBot="1" x14ac:dyDescent="0.35">
      <c r="A75" s="5"/>
      <c r="B75" s="5"/>
      <c r="C75" s="5"/>
      <c r="D75" s="5"/>
      <c r="E75" s="5"/>
      <c r="F75" s="92"/>
      <c r="G75" s="93"/>
      <c r="H75" s="5"/>
      <c r="I75" s="5"/>
      <c r="J75" s="5"/>
      <c r="K75" s="5"/>
    </row>
    <row r="76" spans="1:11" x14ac:dyDescent="0.3">
      <c r="A76" s="94" t="s">
        <v>76</v>
      </c>
      <c r="B76" s="95"/>
      <c r="C76" s="95"/>
      <c r="D76" s="95"/>
      <c r="E76" s="95"/>
      <c r="F76" s="95"/>
      <c r="G76" s="95"/>
      <c r="H76" s="95"/>
      <c r="I76" s="95"/>
    </row>
  </sheetData>
  <mergeCells count="9">
    <mergeCell ref="A63:A73"/>
    <mergeCell ref="A76:I76"/>
    <mergeCell ref="A9:K9"/>
    <mergeCell ref="A11:A12"/>
    <mergeCell ref="B11:B12"/>
    <mergeCell ref="C11:C12"/>
    <mergeCell ref="D11:D12"/>
    <mergeCell ref="J11:J12"/>
    <mergeCell ref="K11:K12"/>
  </mergeCells>
  <hyperlinks>
    <hyperlink ref="G7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188"/>
  <sheetViews>
    <sheetView workbookViewId="0">
      <pane ySplit="12" topLeftCell="A13" activePane="bottomLeft" state="frozen"/>
      <selection pane="bottomLeft" activeCell="O17" sqref="O17"/>
    </sheetView>
  </sheetViews>
  <sheetFormatPr defaultColWidth="9.109375" defaultRowHeight="14.4" x14ac:dyDescent="0.3"/>
  <cols>
    <col min="1" max="1" width="28.109375" customWidth="1"/>
    <col min="2" max="2" width="12.5546875" customWidth="1"/>
    <col min="3" max="3" width="16.88671875" customWidth="1"/>
    <col min="4" max="4" width="14.44140625" customWidth="1"/>
    <col min="7" max="7" width="6.5546875" customWidth="1"/>
  </cols>
  <sheetData>
    <row r="1" spans="1:11" x14ac:dyDescent="0.3">
      <c r="G1" s="1" t="s">
        <v>0</v>
      </c>
      <c r="H1" s="1"/>
    </row>
    <row r="2" spans="1:11" x14ac:dyDescent="0.3">
      <c r="G2" s="1" t="s">
        <v>1</v>
      </c>
      <c r="H2" s="2"/>
    </row>
    <row r="3" spans="1:11" x14ac:dyDescent="0.3">
      <c r="G3" s="1" t="s">
        <v>2</v>
      </c>
      <c r="H3" s="2"/>
    </row>
    <row r="4" spans="1:11" x14ac:dyDescent="0.3">
      <c r="G4" s="1" t="s">
        <v>3</v>
      </c>
      <c r="H4" s="2"/>
    </row>
    <row r="5" spans="1:11" x14ac:dyDescent="0.3">
      <c r="G5" s="3" t="s">
        <v>4</v>
      </c>
      <c r="H5" s="2"/>
    </row>
    <row r="6" spans="1:11" x14ac:dyDescent="0.3">
      <c r="G6" s="1" t="s">
        <v>5</v>
      </c>
      <c r="H6" s="2"/>
    </row>
    <row r="7" spans="1:11" x14ac:dyDescent="0.3">
      <c r="G7" s="4" t="s">
        <v>6</v>
      </c>
      <c r="H7" s="3"/>
    </row>
    <row r="8" spans="1:11" ht="9.75" customHeight="1" thickBot="1" x14ac:dyDescent="0.3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22.2" thickBot="1" x14ac:dyDescent="0.45">
      <c r="A9" s="6" t="s">
        <v>77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8.25" customHeight="1" thickBot="1" x14ac:dyDescent="0.35">
      <c r="J10" s="7"/>
    </row>
    <row r="11" spans="1:11" ht="15.75" customHeight="1" thickBot="1" x14ac:dyDescent="0.35">
      <c r="A11" s="8" t="s">
        <v>8</v>
      </c>
      <c r="B11" s="8" t="s">
        <v>9</v>
      </c>
      <c r="C11" s="8" t="s">
        <v>10</v>
      </c>
      <c r="D11" s="9" t="s">
        <v>11</v>
      </c>
      <c r="E11" s="10" t="s">
        <v>12</v>
      </c>
      <c r="F11" s="11" t="s">
        <v>13</v>
      </c>
      <c r="G11" s="12"/>
      <c r="H11" s="13" t="s">
        <v>14</v>
      </c>
      <c r="I11" s="13" t="s">
        <v>15</v>
      </c>
      <c r="J11" s="9" t="s">
        <v>16</v>
      </c>
      <c r="K11" s="9" t="s">
        <v>17</v>
      </c>
    </row>
    <row r="12" spans="1:11" ht="15" thickBot="1" x14ac:dyDescent="0.35">
      <c r="A12" s="14"/>
      <c r="B12" s="14"/>
      <c r="C12" s="14"/>
      <c r="D12" s="15"/>
      <c r="E12" s="16" t="s">
        <v>18</v>
      </c>
      <c r="F12" s="17">
        <f>[1]Олдим!E15</f>
        <v>0</v>
      </c>
      <c r="G12" s="12"/>
      <c r="H12" s="18" t="s">
        <v>19</v>
      </c>
      <c r="I12" s="19">
        <v>0</v>
      </c>
      <c r="J12" s="15"/>
      <c r="K12" s="15"/>
    </row>
    <row r="13" spans="1:11" x14ac:dyDescent="0.3">
      <c r="A13" s="96" t="s">
        <v>78</v>
      </c>
      <c r="B13" s="21">
        <v>421008</v>
      </c>
      <c r="C13" s="31" t="s">
        <v>79</v>
      </c>
      <c r="D13" s="26">
        <v>50</v>
      </c>
      <c r="E13" s="97">
        <v>0.72</v>
      </c>
      <c r="F13" s="98">
        <f>E13-E13*($F$12)</f>
        <v>0.72</v>
      </c>
      <c r="G13" s="99"/>
      <c r="H13" s="75"/>
      <c r="I13" s="100">
        <f>F13*($I$12)</f>
        <v>0</v>
      </c>
      <c r="J13" s="101">
        <f>H13*F13</f>
        <v>0</v>
      </c>
      <c r="K13" s="102">
        <f>H13*I13</f>
        <v>0</v>
      </c>
    </row>
    <row r="14" spans="1:11" x14ac:dyDescent="0.3">
      <c r="A14" s="30"/>
      <c r="B14" s="21">
        <v>421108</v>
      </c>
      <c r="C14" s="31" t="s">
        <v>80</v>
      </c>
      <c r="D14" s="26">
        <v>50</v>
      </c>
      <c r="E14" s="103">
        <v>0.72</v>
      </c>
      <c r="F14" s="104">
        <f>E14-E14*($F$12)</f>
        <v>0.72</v>
      </c>
      <c r="G14" s="99"/>
      <c r="H14" s="75"/>
      <c r="I14" s="100">
        <f>F14*($I$12)</f>
        <v>0</v>
      </c>
      <c r="J14" s="36">
        <f>H14*F14</f>
        <v>0</v>
      </c>
      <c r="K14" s="37">
        <f>H14*I14</f>
        <v>0</v>
      </c>
    </row>
    <row r="15" spans="1:11" x14ac:dyDescent="0.3">
      <c r="A15" s="30"/>
      <c r="B15" s="21">
        <v>421208</v>
      </c>
      <c r="C15" s="31" t="s">
        <v>81</v>
      </c>
      <c r="D15" s="26">
        <v>50</v>
      </c>
      <c r="E15" s="103">
        <v>0.72</v>
      </c>
      <c r="F15" s="104">
        <f>E15-E15*($F$12)</f>
        <v>0.72</v>
      </c>
      <c r="G15" s="99"/>
      <c r="H15" s="75"/>
      <c r="I15" s="100">
        <f>F15*($I$12)</f>
        <v>0</v>
      </c>
      <c r="J15" s="36">
        <f>H15*F15</f>
        <v>0</v>
      </c>
      <c r="K15" s="37">
        <f>H15*I15</f>
        <v>0</v>
      </c>
    </row>
    <row r="16" spans="1:11" x14ac:dyDescent="0.3">
      <c r="A16" s="30"/>
      <c r="B16" s="21">
        <v>421209</v>
      </c>
      <c r="C16" s="31" t="s">
        <v>82</v>
      </c>
      <c r="D16" s="26">
        <v>50</v>
      </c>
      <c r="E16" s="103">
        <v>0.74</v>
      </c>
      <c r="F16" s="105">
        <f>E16-E16*($F$12)</f>
        <v>0.74</v>
      </c>
      <c r="G16" s="99"/>
      <c r="H16" s="75"/>
      <c r="I16" s="100">
        <f>F16*($I$12)</f>
        <v>0</v>
      </c>
      <c r="J16" s="36">
        <f>H16*F16</f>
        <v>0</v>
      </c>
      <c r="K16" s="37">
        <f>H16*I16</f>
        <v>0</v>
      </c>
    </row>
    <row r="17" spans="1:11" ht="15" thickBot="1" x14ac:dyDescent="0.35">
      <c r="A17" s="106"/>
      <c r="B17" s="38">
        <v>421308</v>
      </c>
      <c r="C17" s="39" t="s">
        <v>83</v>
      </c>
      <c r="D17" s="40">
        <v>50</v>
      </c>
      <c r="E17" s="107">
        <v>0.74</v>
      </c>
      <c r="F17" s="108">
        <f>E17-E17*($F$12)</f>
        <v>0.74</v>
      </c>
      <c r="G17" s="109"/>
      <c r="H17" s="38"/>
      <c r="I17" s="110">
        <f>F17*($I$12)</f>
        <v>0</v>
      </c>
      <c r="J17" s="44">
        <f>H17*F17</f>
        <v>0</v>
      </c>
      <c r="K17" s="111">
        <f>H17*I17</f>
        <v>0</v>
      </c>
    </row>
    <row r="18" spans="1:11" x14ac:dyDescent="0.3">
      <c r="A18" s="30" t="s">
        <v>84</v>
      </c>
      <c r="B18" s="21"/>
      <c r="C18" s="112"/>
      <c r="D18" s="113"/>
      <c r="E18" s="97"/>
      <c r="F18" s="98"/>
      <c r="G18" s="109"/>
      <c r="H18" s="47"/>
      <c r="I18" s="114"/>
      <c r="J18" s="101"/>
      <c r="K18" s="102"/>
    </row>
    <row r="19" spans="1:11" x14ac:dyDescent="0.3">
      <c r="A19" s="59"/>
      <c r="B19" s="21">
        <v>10700</v>
      </c>
      <c r="C19" s="115" t="s">
        <v>85</v>
      </c>
      <c r="D19" s="26">
        <v>20</v>
      </c>
      <c r="E19" s="103">
        <v>0.61</v>
      </c>
      <c r="F19" s="105">
        <f>E19-E19*($F$12)</f>
        <v>0.61</v>
      </c>
      <c r="G19" s="109"/>
      <c r="H19" s="116"/>
      <c r="I19" s="100">
        <f>F19*($I$12)</f>
        <v>0</v>
      </c>
      <c r="J19" s="36">
        <f>H19*F19</f>
        <v>0</v>
      </c>
      <c r="K19" s="37">
        <f>H19*I19</f>
        <v>0</v>
      </c>
    </row>
    <row r="20" spans="1:11" x14ac:dyDescent="0.3">
      <c r="A20" s="59"/>
      <c r="B20" s="21">
        <v>10710</v>
      </c>
      <c r="C20" s="115" t="s">
        <v>86</v>
      </c>
      <c r="D20" s="26">
        <v>20</v>
      </c>
      <c r="E20" s="103">
        <v>0.61</v>
      </c>
      <c r="F20" s="117">
        <f>E20-E20*($F$12)</f>
        <v>0.61</v>
      </c>
      <c r="G20" s="109"/>
      <c r="H20" s="116"/>
      <c r="I20" s="100">
        <f>F20*($I$12)</f>
        <v>0</v>
      </c>
      <c r="J20" s="36">
        <f>H20*F20</f>
        <v>0</v>
      </c>
      <c r="K20" s="37">
        <f>H20*I20</f>
        <v>0</v>
      </c>
    </row>
    <row r="21" spans="1:11" x14ac:dyDescent="0.3">
      <c r="A21" s="59"/>
      <c r="B21" s="21">
        <v>10720</v>
      </c>
      <c r="C21" s="115" t="s">
        <v>87</v>
      </c>
      <c r="D21" s="26">
        <v>20</v>
      </c>
      <c r="E21" s="103">
        <v>0.61</v>
      </c>
      <c r="F21" s="104">
        <f>E21-E21*($F$12)</f>
        <v>0.61</v>
      </c>
      <c r="G21" s="109"/>
      <c r="H21" s="116"/>
      <c r="I21" s="100">
        <f>F21*($I$12)</f>
        <v>0</v>
      </c>
      <c r="J21" s="36">
        <f>H21*F21</f>
        <v>0</v>
      </c>
      <c r="K21" s="37">
        <f>H21*I21</f>
        <v>0</v>
      </c>
    </row>
    <row r="22" spans="1:11" x14ac:dyDescent="0.3">
      <c r="A22" s="59"/>
      <c r="B22" s="21">
        <v>10730</v>
      </c>
      <c r="C22" s="115" t="s">
        <v>88</v>
      </c>
      <c r="D22" s="26">
        <v>20</v>
      </c>
      <c r="E22" s="103">
        <v>0.61</v>
      </c>
      <c r="F22" s="105">
        <f>E22-E22*($F$12)</f>
        <v>0.61</v>
      </c>
      <c r="G22" s="109"/>
      <c r="H22" s="116"/>
      <c r="I22" s="100">
        <f>F22*($I$12)</f>
        <v>0</v>
      </c>
      <c r="J22" s="36">
        <f>H22*F22</f>
        <v>0</v>
      </c>
      <c r="K22" s="37">
        <f>H22*I22</f>
        <v>0</v>
      </c>
    </row>
    <row r="23" spans="1:11" x14ac:dyDescent="0.3">
      <c r="A23" s="59"/>
      <c r="B23" s="21">
        <v>10750</v>
      </c>
      <c r="C23" s="115" t="s">
        <v>89</v>
      </c>
      <c r="D23" s="26">
        <v>20</v>
      </c>
      <c r="E23" s="103">
        <v>0.61</v>
      </c>
      <c r="F23" s="105">
        <f>E23-E23*($F$12)</f>
        <v>0.61</v>
      </c>
      <c r="G23" s="109"/>
      <c r="H23" s="116"/>
      <c r="I23" s="100">
        <f>F23*($I$12)</f>
        <v>0</v>
      </c>
      <c r="J23" s="36">
        <f>H23*F23</f>
        <v>0</v>
      </c>
      <c r="K23" s="37">
        <f>H23*I23</f>
        <v>0</v>
      </c>
    </row>
    <row r="24" spans="1:11" x14ac:dyDescent="0.3">
      <c r="A24" s="59"/>
      <c r="B24" s="21"/>
      <c r="C24" s="115"/>
      <c r="D24" s="26"/>
      <c r="E24" s="103"/>
      <c r="F24" s="117"/>
      <c r="G24" s="109"/>
      <c r="H24" s="116"/>
      <c r="I24" s="100"/>
      <c r="J24" s="36"/>
      <c r="K24" s="37"/>
    </row>
    <row r="25" spans="1:11" x14ac:dyDescent="0.3">
      <c r="A25" s="59"/>
      <c r="B25" s="21">
        <v>10800</v>
      </c>
      <c r="C25" s="115" t="s">
        <v>90</v>
      </c>
      <c r="D25" s="26">
        <v>20</v>
      </c>
      <c r="E25" s="103">
        <v>0.62</v>
      </c>
      <c r="F25" s="105">
        <f>E25-E25*($F$12)</f>
        <v>0.62</v>
      </c>
      <c r="G25" s="109"/>
      <c r="H25" s="116"/>
      <c r="I25" s="100">
        <f>F25*($I$12)</f>
        <v>0</v>
      </c>
      <c r="J25" s="36">
        <f>H25*F25</f>
        <v>0</v>
      </c>
      <c r="K25" s="37">
        <f>H25*I25</f>
        <v>0</v>
      </c>
    </row>
    <row r="26" spans="1:11" x14ac:dyDescent="0.3">
      <c r="A26" s="59"/>
      <c r="B26" s="21">
        <v>10810</v>
      </c>
      <c r="C26" s="115" t="s">
        <v>91</v>
      </c>
      <c r="D26" s="26">
        <v>20</v>
      </c>
      <c r="E26" s="103">
        <v>0.62</v>
      </c>
      <c r="F26" s="117">
        <f>E26-E26*($F$12)</f>
        <v>0.62</v>
      </c>
      <c r="G26" s="109"/>
      <c r="H26" s="116"/>
      <c r="I26" s="100">
        <f>F26*($I$12)</f>
        <v>0</v>
      </c>
      <c r="J26" s="36">
        <f>H26*F26</f>
        <v>0</v>
      </c>
      <c r="K26" s="37">
        <f>H26*I26</f>
        <v>0</v>
      </c>
    </row>
    <row r="27" spans="1:11" x14ac:dyDescent="0.3">
      <c r="A27" s="25"/>
      <c r="B27" s="118">
        <v>10820</v>
      </c>
      <c r="C27" s="119" t="s">
        <v>92</v>
      </c>
      <c r="D27" s="120">
        <v>20</v>
      </c>
      <c r="E27" s="103">
        <v>0.6</v>
      </c>
      <c r="F27" s="105">
        <f>E27-E27*($F$12)</f>
        <v>0.6</v>
      </c>
      <c r="G27" s="121"/>
      <c r="H27" s="122"/>
      <c r="I27" s="100">
        <f>F27*($I$12)</f>
        <v>0</v>
      </c>
      <c r="J27" s="123">
        <f>H27*F27</f>
        <v>0</v>
      </c>
      <c r="K27" s="124">
        <f>H27*I27</f>
        <v>0</v>
      </c>
    </row>
    <row r="28" spans="1:11" x14ac:dyDescent="0.3">
      <c r="A28" s="59"/>
      <c r="B28" s="21">
        <v>10830</v>
      </c>
      <c r="C28" s="115" t="s">
        <v>93</v>
      </c>
      <c r="D28" s="26">
        <v>20</v>
      </c>
      <c r="E28" s="103">
        <v>0.65</v>
      </c>
      <c r="F28" s="117">
        <f>E28-E28*($F$12)</f>
        <v>0.65</v>
      </c>
      <c r="G28" s="109"/>
      <c r="H28" s="116"/>
      <c r="I28" s="100">
        <f>F28*($I$12)</f>
        <v>0</v>
      </c>
      <c r="J28" s="36">
        <f>H28*F28</f>
        <v>0</v>
      </c>
      <c r="K28" s="37">
        <f>H28*I28</f>
        <v>0</v>
      </c>
    </row>
    <row r="29" spans="1:11" x14ac:dyDescent="0.3">
      <c r="A29" s="59"/>
      <c r="B29" s="21">
        <v>10850</v>
      </c>
      <c r="C29" s="115" t="s">
        <v>94</v>
      </c>
      <c r="D29" s="26">
        <v>20</v>
      </c>
      <c r="E29" s="103">
        <v>0.65</v>
      </c>
      <c r="F29" s="105">
        <f>E29-E29*($F$12)</f>
        <v>0.65</v>
      </c>
      <c r="G29" s="109"/>
      <c r="H29" s="116"/>
      <c r="I29" s="100">
        <f>F29*($I$12)</f>
        <v>0</v>
      </c>
      <c r="J29" s="36">
        <f>H29*F29</f>
        <v>0</v>
      </c>
      <c r="K29" s="37">
        <f>H29*I29</f>
        <v>0</v>
      </c>
    </row>
    <row r="30" spans="1:11" x14ac:dyDescent="0.3">
      <c r="A30" s="59"/>
      <c r="B30" s="21"/>
      <c r="C30" s="115"/>
      <c r="D30" s="26"/>
      <c r="E30" s="103"/>
      <c r="F30" s="117"/>
      <c r="G30" s="109"/>
      <c r="H30" s="116"/>
      <c r="I30" s="100"/>
      <c r="J30" s="36"/>
      <c r="K30" s="37"/>
    </row>
    <row r="31" spans="1:11" x14ac:dyDescent="0.3">
      <c r="A31" s="59"/>
      <c r="B31" s="21">
        <v>10900</v>
      </c>
      <c r="C31" s="115" t="s">
        <v>95</v>
      </c>
      <c r="D31" s="26">
        <v>20</v>
      </c>
      <c r="E31" s="103">
        <v>1.1200000000000001</v>
      </c>
      <c r="F31" s="104">
        <f>E31-E31*($F$12)</f>
        <v>1.1200000000000001</v>
      </c>
      <c r="G31" s="109"/>
      <c r="H31" s="116"/>
      <c r="I31" s="100">
        <f>F31*($I$12)</f>
        <v>0</v>
      </c>
      <c r="J31" s="36">
        <f>H31*F31</f>
        <v>0</v>
      </c>
      <c r="K31" s="37">
        <f>H31*I31</f>
        <v>0</v>
      </c>
    </row>
    <row r="32" spans="1:11" x14ac:dyDescent="0.3">
      <c r="A32" s="59"/>
      <c r="B32" s="21">
        <v>10910</v>
      </c>
      <c r="C32" s="115" t="s">
        <v>96</v>
      </c>
      <c r="D32" s="26">
        <v>20</v>
      </c>
      <c r="E32" s="103">
        <v>1.1299999999999999</v>
      </c>
      <c r="F32" s="104">
        <f>E32-E32*($F$12)</f>
        <v>1.1299999999999999</v>
      </c>
      <c r="G32" s="109"/>
      <c r="H32" s="116"/>
      <c r="I32" s="100">
        <f>F32*($I$12)</f>
        <v>0</v>
      </c>
      <c r="J32" s="36">
        <f>H32*F32</f>
        <v>0</v>
      </c>
      <c r="K32" s="37">
        <f>H32*I32</f>
        <v>0</v>
      </c>
    </row>
    <row r="33" spans="1:11" x14ac:dyDescent="0.3">
      <c r="A33" s="59"/>
      <c r="B33" s="21">
        <v>10920</v>
      </c>
      <c r="C33" s="115" t="s">
        <v>97</v>
      </c>
      <c r="D33" s="26">
        <v>20</v>
      </c>
      <c r="E33" s="103">
        <v>1.1599999999999999</v>
      </c>
      <c r="F33" s="104">
        <f>E33-E33*($F$12)</f>
        <v>1.1599999999999999</v>
      </c>
      <c r="G33" s="109"/>
      <c r="H33" s="116"/>
      <c r="I33" s="100">
        <f>F33*($I$12)</f>
        <v>0</v>
      </c>
      <c r="J33" s="36">
        <f>H33*F33</f>
        <v>0</v>
      </c>
      <c r="K33" s="37">
        <f>H33*I33</f>
        <v>0</v>
      </c>
    </row>
    <row r="34" spans="1:11" x14ac:dyDescent="0.3">
      <c r="A34" s="59"/>
      <c r="B34" s="21">
        <v>10930</v>
      </c>
      <c r="C34" s="115" t="s">
        <v>98</v>
      </c>
      <c r="D34" s="26">
        <v>20</v>
      </c>
      <c r="E34" s="103">
        <v>1.2</v>
      </c>
      <c r="F34" s="105">
        <f>E34-E34*($F$12)</f>
        <v>1.2</v>
      </c>
      <c r="G34" s="109"/>
      <c r="H34" s="116"/>
      <c r="I34" s="100">
        <f>F34*($I$12)</f>
        <v>0</v>
      </c>
      <c r="J34" s="36">
        <f>H34*F34</f>
        <v>0</v>
      </c>
      <c r="K34" s="37">
        <f>H34*I34</f>
        <v>0</v>
      </c>
    </row>
    <row r="35" spans="1:11" x14ac:dyDescent="0.3">
      <c r="A35" s="59"/>
      <c r="B35" s="21">
        <v>10950</v>
      </c>
      <c r="C35" s="115" t="s">
        <v>99</v>
      </c>
      <c r="D35" s="26">
        <v>20</v>
      </c>
      <c r="E35" s="103">
        <v>1.2</v>
      </c>
      <c r="F35" s="105">
        <f>E35-E35*($F$12)</f>
        <v>1.2</v>
      </c>
      <c r="G35" s="109"/>
      <c r="H35" s="116"/>
      <c r="I35" s="100">
        <f>F35*($I$12)</f>
        <v>0</v>
      </c>
      <c r="J35" s="36">
        <f>H35*F35</f>
        <v>0</v>
      </c>
      <c r="K35" s="37">
        <f>H35*I35</f>
        <v>0</v>
      </c>
    </row>
    <row r="36" spans="1:11" x14ac:dyDescent="0.3">
      <c r="A36" s="59"/>
      <c r="B36" s="21"/>
      <c r="C36" s="115"/>
      <c r="D36" s="26"/>
      <c r="E36" s="103"/>
      <c r="F36" s="117"/>
      <c r="G36" s="109"/>
      <c r="H36" s="116"/>
      <c r="I36" s="100"/>
      <c r="J36" s="36"/>
      <c r="K36" s="37"/>
    </row>
    <row r="37" spans="1:11" x14ac:dyDescent="0.3">
      <c r="A37" s="59"/>
      <c r="B37" s="21">
        <v>11000</v>
      </c>
      <c r="C37" s="115" t="s">
        <v>100</v>
      </c>
      <c r="D37" s="26">
        <v>20</v>
      </c>
      <c r="E37" s="103">
        <v>1.68</v>
      </c>
      <c r="F37" s="105">
        <f>E37-E37*($F$12)</f>
        <v>1.68</v>
      </c>
      <c r="G37" s="109"/>
      <c r="H37" s="116"/>
      <c r="I37" s="100">
        <f>F37*($I$12)</f>
        <v>0</v>
      </c>
      <c r="J37" s="36">
        <f>H37*F37</f>
        <v>0</v>
      </c>
      <c r="K37" s="37">
        <f>H37*I37</f>
        <v>0</v>
      </c>
    </row>
    <row r="38" spans="1:11" x14ac:dyDescent="0.3">
      <c r="A38" s="59"/>
      <c r="B38" s="21">
        <v>11010</v>
      </c>
      <c r="C38" s="115" t="s">
        <v>101</v>
      </c>
      <c r="D38" s="26">
        <v>20</v>
      </c>
      <c r="E38" s="103">
        <v>1.68</v>
      </c>
      <c r="F38" s="105">
        <f>E38-E38*($F$12)</f>
        <v>1.68</v>
      </c>
      <c r="G38" s="109"/>
      <c r="H38" s="116"/>
      <c r="I38" s="100">
        <f>F38*($I$12)</f>
        <v>0</v>
      </c>
      <c r="J38" s="36">
        <f>H38*F38</f>
        <v>0</v>
      </c>
      <c r="K38" s="37">
        <f>H38*I38</f>
        <v>0</v>
      </c>
    </row>
    <row r="39" spans="1:11" x14ac:dyDescent="0.3">
      <c r="A39" s="30"/>
      <c r="B39" s="21">
        <v>11020</v>
      </c>
      <c r="C39" s="115" t="s">
        <v>102</v>
      </c>
      <c r="D39" s="26">
        <v>20</v>
      </c>
      <c r="E39" s="103">
        <v>1.72</v>
      </c>
      <c r="F39" s="117">
        <f>E39-E39*($F$12)</f>
        <v>1.72</v>
      </c>
      <c r="G39" s="109"/>
      <c r="H39" s="116"/>
      <c r="I39" s="100">
        <f>F39*($I$12)</f>
        <v>0</v>
      </c>
      <c r="J39" s="36">
        <f>H39*F39</f>
        <v>0</v>
      </c>
      <c r="K39" s="37">
        <f>H39*I39</f>
        <v>0</v>
      </c>
    </row>
    <row r="40" spans="1:11" x14ac:dyDescent="0.3">
      <c r="A40" s="59"/>
      <c r="B40" s="21">
        <v>11030</v>
      </c>
      <c r="C40" s="115" t="s">
        <v>103</v>
      </c>
      <c r="D40" s="26">
        <v>20</v>
      </c>
      <c r="E40" s="103">
        <v>1.84</v>
      </c>
      <c r="F40" s="104">
        <f>E40-E40*($F$12)</f>
        <v>1.84</v>
      </c>
      <c r="G40" s="109"/>
      <c r="H40" s="116"/>
      <c r="I40" s="100">
        <f>F40*($I$12)</f>
        <v>0</v>
      </c>
      <c r="J40" s="36">
        <f>H40*F40</f>
        <v>0</v>
      </c>
      <c r="K40" s="37">
        <f>H40*I40</f>
        <v>0</v>
      </c>
    </row>
    <row r="41" spans="1:11" x14ac:dyDescent="0.3">
      <c r="A41" s="59"/>
      <c r="B41" s="21">
        <v>11050</v>
      </c>
      <c r="C41" s="115" t="s">
        <v>104</v>
      </c>
      <c r="D41" s="26">
        <v>20</v>
      </c>
      <c r="E41" s="103">
        <v>1.82</v>
      </c>
      <c r="F41" s="105">
        <f>E41-E41*($F$12)</f>
        <v>1.82</v>
      </c>
      <c r="G41" s="109"/>
      <c r="H41" s="116"/>
      <c r="I41" s="100">
        <f>F41*($I$12)</f>
        <v>0</v>
      </c>
      <c r="J41" s="36">
        <f>H41*F41</f>
        <v>0</v>
      </c>
      <c r="K41" s="37">
        <f>H41*I41</f>
        <v>0</v>
      </c>
    </row>
    <row r="42" spans="1:11" x14ac:dyDescent="0.3">
      <c r="A42" s="59"/>
      <c r="B42" s="47"/>
      <c r="C42" s="125"/>
      <c r="D42" s="68"/>
      <c r="E42" s="103"/>
      <c r="F42" s="117"/>
      <c r="G42" s="109"/>
      <c r="H42" s="116"/>
      <c r="I42" s="100"/>
      <c r="J42" s="36"/>
      <c r="K42" s="37"/>
    </row>
    <row r="43" spans="1:11" x14ac:dyDescent="0.3">
      <c r="A43" s="59"/>
      <c r="B43" s="47">
        <v>11100</v>
      </c>
      <c r="C43" s="125" t="s">
        <v>105</v>
      </c>
      <c r="D43" s="68">
        <v>20</v>
      </c>
      <c r="E43" s="103">
        <v>4.92</v>
      </c>
      <c r="F43" s="104">
        <f>E43-E43*($F$12)</f>
        <v>4.92</v>
      </c>
      <c r="G43" s="109"/>
      <c r="H43" s="21"/>
      <c r="I43" s="100">
        <f>F43*($I$12)</f>
        <v>0</v>
      </c>
      <c r="J43" s="36">
        <f>H43*F43</f>
        <v>0</v>
      </c>
      <c r="K43" s="37">
        <f>H43*I43</f>
        <v>0</v>
      </c>
    </row>
    <row r="44" spans="1:11" x14ac:dyDescent="0.3">
      <c r="A44" s="59"/>
      <c r="B44" s="47">
        <v>11110</v>
      </c>
      <c r="C44" s="125" t="s">
        <v>106</v>
      </c>
      <c r="D44" s="68">
        <v>20</v>
      </c>
      <c r="E44" s="103">
        <v>5.09</v>
      </c>
      <c r="F44" s="104">
        <f>E44-E44*($F$12)</f>
        <v>5.09</v>
      </c>
      <c r="G44" s="109"/>
      <c r="H44" s="21"/>
      <c r="I44" s="100">
        <f>F44*($I$12)</f>
        <v>0</v>
      </c>
      <c r="J44" s="36">
        <f>H44*F44</f>
        <v>0</v>
      </c>
      <c r="K44" s="37">
        <f>H44*I44</f>
        <v>0</v>
      </c>
    </row>
    <row r="45" spans="1:11" x14ac:dyDescent="0.3">
      <c r="A45" s="59"/>
      <c r="B45" s="47">
        <v>11120</v>
      </c>
      <c r="C45" s="125" t="s">
        <v>107</v>
      </c>
      <c r="D45" s="68">
        <v>20</v>
      </c>
      <c r="E45" s="103">
        <v>6.5</v>
      </c>
      <c r="F45" s="104">
        <f>E45-E45*($F$12)</f>
        <v>6.5</v>
      </c>
      <c r="G45" s="109"/>
      <c r="H45" s="21"/>
      <c r="I45" s="100">
        <f>F45*($I$12)</f>
        <v>0</v>
      </c>
      <c r="J45" s="36">
        <f>H45*F45</f>
        <v>0</v>
      </c>
      <c r="K45" s="37">
        <f>H45*I45</f>
        <v>0</v>
      </c>
    </row>
    <row r="46" spans="1:11" x14ac:dyDescent="0.3">
      <c r="A46" s="59"/>
      <c r="B46" s="47">
        <v>11130</v>
      </c>
      <c r="C46" s="125" t="s">
        <v>108</v>
      </c>
      <c r="D46" s="68">
        <v>20</v>
      </c>
      <c r="E46" s="103">
        <v>7.96</v>
      </c>
      <c r="F46" s="104">
        <f>E46-E46*($F$12)</f>
        <v>7.96</v>
      </c>
      <c r="G46" s="109"/>
      <c r="H46" s="126"/>
      <c r="I46" s="100">
        <f>F46*($I$12)</f>
        <v>0</v>
      </c>
      <c r="J46" s="36">
        <f>H46*F46</f>
        <v>0</v>
      </c>
      <c r="K46" s="37">
        <f>H46*I46</f>
        <v>0</v>
      </c>
    </row>
    <row r="47" spans="1:11" x14ac:dyDescent="0.3">
      <c r="A47" s="59"/>
      <c r="B47" s="47">
        <v>11150</v>
      </c>
      <c r="C47" s="125" t="s">
        <v>109</v>
      </c>
      <c r="D47" s="68">
        <v>10</v>
      </c>
      <c r="E47" s="103">
        <v>8.6999999999999993</v>
      </c>
      <c r="F47" s="104">
        <f>E47-E47*($F$12)</f>
        <v>8.6999999999999993</v>
      </c>
      <c r="G47" s="109"/>
      <c r="H47" s="116"/>
      <c r="I47" s="100">
        <f>F47*($I$12)</f>
        <v>0</v>
      </c>
      <c r="J47" s="36">
        <f>H47*F47</f>
        <v>0</v>
      </c>
      <c r="K47" s="37">
        <f>H47*I47</f>
        <v>0</v>
      </c>
    </row>
    <row r="48" spans="1:11" x14ac:dyDescent="0.3">
      <c r="A48" s="59"/>
      <c r="B48" s="47"/>
      <c r="C48" s="125"/>
      <c r="D48" s="68"/>
      <c r="E48" s="103"/>
      <c r="F48" s="105"/>
      <c r="G48" s="109"/>
      <c r="H48" s="116"/>
      <c r="I48" s="100"/>
      <c r="J48" s="36"/>
      <c r="K48" s="37"/>
    </row>
    <row r="49" spans="1:11" x14ac:dyDescent="0.3">
      <c r="A49" s="59"/>
      <c r="B49" s="68">
        <v>11200</v>
      </c>
      <c r="C49" s="48" t="s">
        <v>110</v>
      </c>
      <c r="D49" s="68">
        <v>10</v>
      </c>
      <c r="E49" s="103">
        <v>9.42</v>
      </c>
      <c r="F49" s="105">
        <f>E49-E49*($F$12)</f>
        <v>9.42</v>
      </c>
      <c r="G49" s="109"/>
      <c r="H49" s="21"/>
      <c r="I49" s="100">
        <f>F49*($I$12)</f>
        <v>0</v>
      </c>
      <c r="J49" s="36">
        <f>H49*F49</f>
        <v>0</v>
      </c>
      <c r="K49" s="37">
        <f>H49*I49</f>
        <v>0</v>
      </c>
    </row>
    <row r="50" spans="1:11" x14ac:dyDescent="0.3">
      <c r="A50" s="59"/>
      <c r="B50" s="26">
        <v>11210</v>
      </c>
      <c r="C50" s="31" t="s">
        <v>111</v>
      </c>
      <c r="D50" s="26">
        <v>10</v>
      </c>
      <c r="E50" s="103">
        <v>9.42</v>
      </c>
      <c r="F50" s="105">
        <f>E50-E50*($F$12)</f>
        <v>9.42</v>
      </c>
      <c r="G50" s="109"/>
      <c r="H50" s="116"/>
      <c r="I50" s="100">
        <f>F50*($I$12)</f>
        <v>0</v>
      </c>
      <c r="J50" s="36">
        <f>H50*F50</f>
        <v>0</v>
      </c>
      <c r="K50" s="37">
        <f>H50*I50</f>
        <v>0</v>
      </c>
    </row>
    <row r="51" spans="1:11" x14ac:dyDescent="0.3">
      <c r="A51" s="59"/>
      <c r="B51" s="26">
        <v>11220</v>
      </c>
      <c r="C51" s="31" t="s">
        <v>112</v>
      </c>
      <c r="D51" s="26">
        <v>10</v>
      </c>
      <c r="E51" s="103">
        <v>9.42</v>
      </c>
      <c r="F51" s="105">
        <f>E51-E51*($F$12)</f>
        <v>9.42</v>
      </c>
      <c r="G51" s="109"/>
      <c r="H51" s="116"/>
      <c r="I51" s="100">
        <f>F51*($I$12)</f>
        <v>0</v>
      </c>
      <c r="J51" s="36">
        <f>H51*F51</f>
        <v>0</v>
      </c>
      <c r="K51" s="37">
        <f>H51*I51</f>
        <v>0</v>
      </c>
    </row>
    <row r="52" spans="1:11" x14ac:dyDescent="0.3">
      <c r="A52" s="59"/>
      <c r="B52" s="75">
        <v>11250</v>
      </c>
      <c r="C52" s="127" t="s">
        <v>113</v>
      </c>
      <c r="D52" s="75">
        <v>10</v>
      </c>
      <c r="E52" s="103">
        <v>9.42</v>
      </c>
      <c r="F52" s="105">
        <f>E52-E52*($F$12)</f>
        <v>9.42</v>
      </c>
      <c r="G52" s="109"/>
      <c r="H52" s="116"/>
      <c r="I52" s="100">
        <f>F52*($I$12)</f>
        <v>0</v>
      </c>
      <c r="J52" s="36">
        <f>H52*F52</f>
        <v>0</v>
      </c>
      <c r="K52" s="37">
        <f>H52*I52</f>
        <v>0</v>
      </c>
    </row>
    <row r="53" spans="1:11" ht="15" thickBot="1" x14ac:dyDescent="0.35">
      <c r="A53" s="59"/>
      <c r="B53" s="40"/>
      <c r="C53" s="128"/>
      <c r="D53" s="40"/>
      <c r="E53" s="129"/>
      <c r="F53" s="108"/>
      <c r="G53" s="109"/>
      <c r="H53" s="38"/>
      <c r="I53" s="130"/>
      <c r="J53" s="44"/>
      <c r="K53" s="111"/>
    </row>
    <row r="54" spans="1:11" x14ac:dyDescent="0.3">
      <c r="A54" s="131" t="s">
        <v>114</v>
      </c>
      <c r="B54" s="47"/>
      <c r="C54" s="132"/>
      <c r="D54" s="68"/>
      <c r="E54" s="97"/>
      <c r="F54" s="98"/>
      <c r="G54" s="109"/>
      <c r="H54" s="47"/>
      <c r="I54" s="100"/>
      <c r="J54" s="101"/>
      <c r="K54" s="102"/>
    </row>
    <row r="55" spans="1:11" x14ac:dyDescent="0.3">
      <c r="A55" s="133"/>
      <c r="B55" s="21">
        <v>425008</v>
      </c>
      <c r="C55" s="31" t="s">
        <v>115</v>
      </c>
      <c r="D55" s="26">
        <v>100</v>
      </c>
      <c r="E55" s="103">
        <v>0.5</v>
      </c>
      <c r="F55" s="105">
        <f t="shared" ref="F55:F61" si="0">E55-E55*($F$12)</f>
        <v>0.5</v>
      </c>
      <c r="G55" s="109"/>
      <c r="H55" s="116"/>
      <c r="I55" s="100">
        <f t="shared" ref="I55:I61" si="1">F55*($I$12)</f>
        <v>0</v>
      </c>
      <c r="J55" s="36">
        <f t="shared" ref="J55:J61" si="2">H55*F55</f>
        <v>0</v>
      </c>
      <c r="K55" s="37">
        <f t="shared" ref="K55:K61" si="3">H55*I55</f>
        <v>0</v>
      </c>
    </row>
    <row r="56" spans="1:11" x14ac:dyDescent="0.3">
      <c r="A56" s="133"/>
      <c r="B56" s="21">
        <v>12500</v>
      </c>
      <c r="C56" s="115" t="s">
        <v>116</v>
      </c>
      <c r="D56" s="26">
        <v>20</v>
      </c>
      <c r="E56" s="103">
        <v>0.5</v>
      </c>
      <c r="F56" s="105">
        <f t="shared" si="0"/>
        <v>0.5</v>
      </c>
      <c r="G56" s="109"/>
      <c r="H56" s="116"/>
      <c r="I56" s="100">
        <f t="shared" si="1"/>
        <v>0</v>
      </c>
      <c r="J56" s="36">
        <f t="shared" si="2"/>
        <v>0</v>
      </c>
      <c r="K56" s="37">
        <f t="shared" si="3"/>
        <v>0</v>
      </c>
    </row>
    <row r="57" spans="1:11" x14ac:dyDescent="0.3">
      <c r="A57" s="133"/>
      <c r="B57" s="21">
        <v>12510</v>
      </c>
      <c r="C57" s="115" t="s">
        <v>117</v>
      </c>
      <c r="D57" s="26">
        <v>20</v>
      </c>
      <c r="E57" s="103">
        <v>0.57999999999999996</v>
      </c>
      <c r="F57" s="105">
        <f t="shared" si="0"/>
        <v>0.57999999999999996</v>
      </c>
      <c r="G57" s="109"/>
      <c r="H57" s="134"/>
      <c r="I57" s="100">
        <f t="shared" si="1"/>
        <v>0</v>
      </c>
      <c r="J57" s="36">
        <f t="shared" si="2"/>
        <v>0</v>
      </c>
      <c r="K57" s="37">
        <f t="shared" si="3"/>
        <v>0</v>
      </c>
    </row>
    <row r="58" spans="1:11" x14ac:dyDescent="0.3">
      <c r="A58" s="133"/>
      <c r="B58" s="21">
        <v>12520</v>
      </c>
      <c r="C58" s="115" t="s">
        <v>118</v>
      </c>
      <c r="D58" s="26">
        <v>20</v>
      </c>
      <c r="E58" s="103">
        <v>0.83</v>
      </c>
      <c r="F58" s="105">
        <f t="shared" si="0"/>
        <v>0.83</v>
      </c>
      <c r="G58" s="109"/>
      <c r="H58" s="116"/>
      <c r="I58" s="100">
        <f t="shared" si="1"/>
        <v>0</v>
      </c>
      <c r="J58" s="36">
        <f t="shared" si="2"/>
        <v>0</v>
      </c>
      <c r="K58" s="37">
        <f t="shared" si="3"/>
        <v>0</v>
      </c>
    </row>
    <row r="59" spans="1:11" x14ac:dyDescent="0.3">
      <c r="A59" s="133"/>
      <c r="B59" s="21">
        <v>12530</v>
      </c>
      <c r="C59" s="115" t="s">
        <v>119</v>
      </c>
      <c r="D59" s="26">
        <v>20</v>
      </c>
      <c r="E59" s="103">
        <v>0.95</v>
      </c>
      <c r="F59" s="117">
        <f t="shared" si="0"/>
        <v>0.95</v>
      </c>
      <c r="G59" s="109"/>
      <c r="H59" s="116"/>
      <c r="I59" s="100">
        <f t="shared" si="1"/>
        <v>0</v>
      </c>
      <c r="J59" s="36">
        <f t="shared" si="2"/>
        <v>0</v>
      </c>
      <c r="K59" s="37">
        <f t="shared" si="3"/>
        <v>0</v>
      </c>
    </row>
    <row r="60" spans="1:11" x14ac:dyDescent="0.3">
      <c r="A60" s="133"/>
      <c r="B60" s="21">
        <v>12540</v>
      </c>
      <c r="C60" s="115" t="s">
        <v>120</v>
      </c>
      <c r="D60" s="26">
        <v>20</v>
      </c>
      <c r="E60" s="103">
        <v>3.42</v>
      </c>
      <c r="F60" s="105">
        <f t="shared" si="0"/>
        <v>3.42</v>
      </c>
      <c r="G60" s="109"/>
      <c r="H60" s="116"/>
      <c r="I60" s="100">
        <f t="shared" si="1"/>
        <v>0</v>
      </c>
      <c r="J60" s="36">
        <f t="shared" si="2"/>
        <v>0</v>
      </c>
      <c r="K60" s="37">
        <f t="shared" si="3"/>
        <v>0</v>
      </c>
    </row>
    <row r="61" spans="1:11" x14ac:dyDescent="0.3">
      <c r="A61" s="133"/>
      <c r="B61" s="26">
        <v>12550</v>
      </c>
      <c r="C61" s="31" t="s">
        <v>121</v>
      </c>
      <c r="D61" s="26">
        <v>20</v>
      </c>
      <c r="E61" s="103">
        <v>3.94</v>
      </c>
      <c r="F61" s="117">
        <f t="shared" si="0"/>
        <v>3.94</v>
      </c>
      <c r="G61" s="109"/>
      <c r="H61" s="21"/>
      <c r="I61" s="100">
        <f t="shared" si="1"/>
        <v>0</v>
      </c>
      <c r="J61" s="36">
        <f t="shared" si="2"/>
        <v>0</v>
      </c>
      <c r="K61" s="37">
        <f t="shared" si="3"/>
        <v>0</v>
      </c>
    </row>
    <row r="62" spans="1:11" ht="15" thickBot="1" x14ac:dyDescent="0.35">
      <c r="A62" s="135"/>
      <c r="B62" s="38"/>
      <c r="C62" s="128"/>
      <c r="D62" s="136"/>
      <c r="E62" s="129"/>
      <c r="F62" s="83"/>
      <c r="G62" s="109"/>
      <c r="H62" s="137"/>
      <c r="I62" s="130"/>
      <c r="J62" s="44"/>
      <c r="K62" s="111"/>
    </row>
    <row r="63" spans="1:11" x14ac:dyDescent="0.3">
      <c r="A63" s="30" t="s">
        <v>122</v>
      </c>
      <c r="B63" s="21"/>
      <c r="C63" s="138"/>
      <c r="D63" s="26"/>
      <c r="E63" s="97"/>
      <c r="F63" s="98"/>
      <c r="G63" s="109"/>
      <c r="H63" s="126"/>
      <c r="I63" s="100"/>
      <c r="J63" s="139"/>
      <c r="K63" s="102"/>
    </row>
    <row r="64" spans="1:11" x14ac:dyDescent="0.3">
      <c r="A64" s="30"/>
      <c r="B64" s="21">
        <v>12410</v>
      </c>
      <c r="C64" s="115" t="s">
        <v>123</v>
      </c>
      <c r="D64" s="26">
        <v>20</v>
      </c>
      <c r="E64" s="103">
        <v>3.58</v>
      </c>
      <c r="F64" s="104">
        <f>E64-E64*($F$12)</f>
        <v>3.58</v>
      </c>
      <c r="G64" s="109"/>
      <c r="H64" s="116"/>
      <c r="I64" s="100">
        <f>F64*($I$12)</f>
        <v>0</v>
      </c>
      <c r="J64" s="36">
        <f>H64*F64</f>
        <v>0</v>
      </c>
      <c r="K64" s="37">
        <f>H64*I64</f>
        <v>0</v>
      </c>
    </row>
    <row r="65" spans="1:11" x14ac:dyDescent="0.3">
      <c r="A65" s="30"/>
      <c r="B65" s="21">
        <v>12420</v>
      </c>
      <c r="C65" s="115" t="s">
        <v>124</v>
      </c>
      <c r="D65" s="26">
        <v>20</v>
      </c>
      <c r="E65" s="103">
        <v>3.86</v>
      </c>
      <c r="F65" s="105">
        <f>E65-E65*($F$12)</f>
        <v>3.86</v>
      </c>
      <c r="G65" s="109"/>
      <c r="H65" s="116"/>
      <c r="I65" s="100">
        <f>F65*($I$12)</f>
        <v>0</v>
      </c>
      <c r="J65" s="36">
        <f>H65*F65</f>
        <v>0</v>
      </c>
      <c r="K65" s="37">
        <f>H65*I65</f>
        <v>0</v>
      </c>
    </row>
    <row r="66" spans="1:11" x14ac:dyDescent="0.3">
      <c r="A66" s="30"/>
      <c r="B66" s="21">
        <v>12430</v>
      </c>
      <c r="C66" s="115" t="s">
        <v>125</v>
      </c>
      <c r="D66" s="26">
        <v>20</v>
      </c>
      <c r="E66" s="103">
        <v>4.67</v>
      </c>
      <c r="F66" s="117">
        <f>E66-E66*($F$12)</f>
        <v>4.67</v>
      </c>
      <c r="G66" s="109"/>
      <c r="H66" s="116"/>
      <c r="I66" s="100">
        <f>F66*($I$12)</f>
        <v>0</v>
      </c>
      <c r="J66" s="36">
        <f>H66*F66</f>
        <v>0</v>
      </c>
      <c r="K66" s="37">
        <f>H66*I66</f>
        <v>0</v>
      </c>
    </row>
    <row r="67" spans="1:11" x14ac:dyDescent="0.3">
      <c r="A67" s="30"/>
      <c r="B67" s="21">
        <v>12440</v>
      </c>
      <c r="C67" s="115" t="s">
        <v>126</v>
      </c>
      <c r="D67" s="26">
        <v>5</v>
      </c>
      <c r="E67" s="103">
        <v>14.08</v>
      </c>
      <c r="F67" s="104">
        <f>E67-E67*($F$12)</f>
        <v>14.08</v>
      </c>
      <c r="G67" s="109"/>
      <c r="H67" s="116"/>
      <c r="I67" s="100">
        <f>F67*($I$12)</f>
        <v>0</v>
      </c>
      <c r="J67" s="36">
        <f>H67*F67</f>
        <v>0</v>
      </c>
      <c r="K67" s="37">
        <f>H67*I67</f>
        <v>0</v>
      </c>
    </row>
    <row r="68" spans="1:11" x14ac:dyDescent="0.3">
      <c r="A68" s="30"/>
      <c r="B68" s="26">
        <v>12450</v>
      </c>
      <c r="C68" s="31" t="s">
        <v>127</v>
      </c>
      <c r="D68" s="26">
        <v>5</v>
      </c>
      <c r="E68" s="103">
        <v>26.16</v>
      </c>
      <c r="F68" s="104">
        <f>E68-E68*($F$12)</f>
        <v>26.16</v>
      </c>
      <c r="G68" s="109"/>
      <c r="H68" s="116"/>
      <c r="I68" s="100">
        <f>F68*($I$12)</f>
        <v>0</v>
      </c>
      <c r="J68" s="36">
        <f>H68*F68</f>
        <v>0</v>
      </c>
      <c r="K68" s="37">
        <f>H68*I68</f>
        <v>0</v>
      </c>
    </row>
    <row r="69" spans="1:11" ht="15" thickBot="1" x14ac:dyDescent="0.35">
      <c r="A69" s="106"/>
      <c r="B69" s="38"/>
      <c r="C69" s="128"/>
      <c r="D69" s="40"/>
      <c r="E69" s="107"/>
      <c r="F69" s="83"/>
      <c r="G69" s="109"/>
      <c r="H69" s="38"/>
      <c r="I69" s="110"/>
      <c r="J69" s="44"/>
      <c r="K69" s="111"/>
    </row>
    <row r="70" spans="1:11" x14ac:dyDescent="0.3">
      <c r="A70" s="59"/>
      <c r="B70" s="21"/>
      <c r="C70" s="31"/>
      <c r="D70" s="68"/>
      <c r="E70" s="97"/>
      <c r="F70" s="98"/>
      <c r="G70" s="109"/>
      <c r="H70" s="47"/>
      <c r="I70" s="114"/>
      <c r="J70" s="139"/>
      <c r="K70" s="102"/>
    </row>
    <row r="71" spans="1:11" x14ac:dyDescent="0.3">
      <c r="A71" s="30" t="s">
        <v>128</v>
      </c>
      <c r="B71" s="21">
        <v>422103</v>
      </c>
      <c r="C71" s="31" t="s">
        <v>129</v>
      </c>
      <c r="D71" s="26">
        <v>25</v>
      </c>
      <c r="E71" s="103">
        <v>1.37</v>
      </c>
      <c r="F71" s="105">
        <f t="shared" ref="F71:F83" si="4">E71-E71*($F$12)</f>
        <v>1.37</v>
      </c>
      <c r="G71" s="109"/>
      <c r="H71" s="116"/>
      <c r="I71" s="100">
        <f t="shared" ref="I71:I83" si="5">F71*($I$12)</f>
        <v>0</v>
      </c>
      <c r="J71" s="36">
        <f t="shared" ref="J71:J83" si="6">H71*F71</f>
        <v>0</v>
      </c>
      <c r="K71" s="37">
        <f t="shared" ref="K71:K83" si="7">H71*I71</f>
        <v>0</v>
      </c>
    </row>
    <row r="72" spans="1:11" x14ac:dyDescent="0.3">
      <c r="A72" s="59"/>
      <c r="B72" s="21">
        <v>11500</v>
      </c>
      <c r="C72" s="31" t="s">
        <v>130</v>
      </c>
      <c r="D72" s="26">
        <v>20</v>
      </c>
      <c r="E72" s="103">
        <v>1.33</v>
      </c>
      <c r="F72" s="105">
        <f t="shared" si="4"/>
        <v>1.33</v>
      </c>
      <c r="G72" s="109"/>
      <c r="H72" s="116"/>
      <c r="I72" s="100">
        <f t="shared" si="5"/>
        <v>0</v>
      </c>
      <c r="J72" s="36">
        <f t="shared" si="6"/>
        <v>0</v>
      </c>
      <c r="K72" s="37">
        <f t="shared" si="7"/>
        <v>0</v>
      </c>
    </row>
    <row r="73" spans="1:11" x14ac:dyDescent="0.3">
      <c r="A73" s="59"/>
      <c r="B73" s="21">
        <v>11510</v>
      </c>
      <c r="C73" s="31" t="s">
        <v>131</v>
      </c>
      <c r="D73" s="26">
        <v>20</v>
      </c>
      <c r="E73" s="103">
        <v>1.36</v>
      </c>
      <c r="F73" s="117">
        <f t="shared" si="4"/>
        <v>1.36</v>
      </c>
      <c r="G73" s="109"/>
      <c r="H73" s="116"/>
      <c r="I73" s="100">
        <f t="shared" si="5"/>
        <v>0</v>
      </c>
      <c r="J73" s="36">
        <f t="shared" si="6"/>
        <v>0</v>
      </c>
      <c r="K73" s="37">
        <f t="shared" si="7"/>
        <v>0</v>
      </c>
    </row>
    <row r="74" spans="1:11" x14ac:dyDescent="0.3">
      <c r="A74" s="59"/>
      <c r="B74" s="21">
        <v>11520</v>
      </c>
      <c r="C74" s="31" t="s">
        <v>132</v>
      </c>
      <c r="D74" s="26">
        <v>20</v>
      </c>
      <c r="E74" s="103">
        <v>1.26</v>
      </c>
      <c r="F74" s="104">
        <f t="shared" si="4"/>
        <v>1.26</v>
      </c>
      <c r="G74" s="109"/>
      <c r="H74" s="116"/>
      <c r="I74" s="100">
        <f t="shared" si="5"/>
        <v>0</v>
      </c>
      <c r="J74" s="36">
        <f t="shared" si="6"/>
        <v>0</v>
      </c>
      <c r="K74" s="37">
        <f t="shared" si="7"/>
        <v>0</v>
      </c>
    </row>
    <row r="75" spans="1:11" x14ac:dyDescent="0.3">
      <c r="A75" s="59"/>
      <c r="B75" s="21">
        <v>11540</v>
      </c>
      <c r="C75" s="31" t="s">
        <v>133</v>
      </c>
      <c r="D75" s="26">
        <v>20</v>
      </c>
      <c r="E75" s="103">
        <v>2.11</v>
      </c>
      <c r="F75" s="104">
        <f t="shared" si="4"/>
        <v>2.11</v>
      </c>
      <c r="G75" s="109"/>
      <c r="H75" s="116"/>
      <c r="I75" s="100">
        <f t="shared" si="5"/>
        <v>0</v>
      </c>
      <c r="J75" s="36">
        <f t="shared" si="6"/>
        <v>0</v>
      </c>
      <c r="K75" s="37">
        <f t="shared" si="7"/>
        <v>0</v>
      </c>
    </row>
    <row r="76" spans="1:11" x14ac:dyDescent="0.3">
      <c r="A76" s="59"/>
      <c r="B76" s="21">
        <v>11550</v>
      </c>
      <c r="C76" s="31" t="s">
        <v>134</v>
      </c>
      <c r="D76" s="26">
        <v>20</v>
      </c>
      <c r="E76" s="103">
        <v>2.2200000000000002</v>
      </c>
      <c r="F76" s="105">
        <f t="shared" si="4"/>
        <v>2.2200000000000002</v>
      </c>
      <c r="G76" s="109"/>
      <c r="H76" s="116"/>
      <c r="I76" s="100">
        <f t="shared" si="5"/>
        <v>0</v>
      </c>
      <c r="J76" s="36">
        <f t="shared" si="6"/>
        <v>0</v>
      </c>
      <c r="K76" s="37">
        <f t="shared" si="7"/>
        <v>0</v>
      </c>
    </row>
    <row r="77" spans="1:11" x14ac:dyDescent="0.3">
      <c r="A77" s="59"/>
      <c r="B77" s="21">
        <v>11560</v>
      </c>
      <c r="C77" s="31" t="s">
        <v>135</v>
      </c>
      <c r="D77" s="26">
        <v>20</v>
      </c>
      <c r="E77" s="103">
        <v>2.4</v>
      </c>
      <c r="F77" s="117">
        <f t="shared" si="4"/>
        <v>2.4</v>
      </c>
      <c r="G77" s="109"/>
      <c r="H77" s="116"/>
      <c r="I77" s="100">
        <f t="shared" si="5"/>
        <v>0</v>
      </c>
      <c r="J77" s="36">
        <f t="shared" si="6"/>
        <v>0</v>
      </c>
      <c r="K77" s="37">
        <f t="shared" si="7"/>
        <v>0</v>
      </c>
    </row>
    <row r="78" spans="1:11" x14ac:dyDescent="0.3">
      <c r="A78" s="59"/>
      <c r="B78" s="21">
        <v>11570</v>
      </c>
      <c r="C78" s="31" t="s">
        <v>136</v>
      </c>
      <c r="D78" s="26">
        <v>20</v>
      </c>
      <c r="E78" s="103">
        <v>3.04</v>
      </c>
      <c r="F78" s="104">
        <f t="shared" si="4"/>
        <v>3.04</v>
      </c>
      <c r="G78" s="109"/>
      <c r="H78" s="116"/>
      <c r="I78" s="100">
        <f t="shared" si="5"/>
        <v>0</v>
      </c>
      <c r="J78" s="36">
        <f t="shared" si="6"/>
        <v>0</v>
      </c>
      <c r="K78" s="37">
        <f t="shared" si="7"/>
        <v>0</v>
      </c>
    </row>
    <row r="79" spans="1:11" x14ac:dyDescent="0.3">
      <c r="A79" s="59"/>
      <c r="B79" s="21">
        <v>11580</v>
      </c>
      <c r="C79" s="31" t="s">
        <v>137</v>
      </c>
      <c r="D79" s="26">
        <v>20</v>
      </c>
      <c r="E79" s="103">
        <v>3.17</v>
      </c>
      <c r="F79" s="104">
        <f t="shared" si="4"/>
        <v>3.17</v>
      </c>
      <c r="G79" s="109"/>
      <c r="H79" s="116"/>
      <c r="I79" s="100">
        <f t="shared" si="5"/>
        <v>0</v>
      </c>
      <c r="J79" s="36">
        <f t="shared" si="6"/>
        <v>0</v>
      </c>
      <c r="K79" s="37">
        <f t="shared" si="7"/>
        <v>0</v>
      </c>
    </row>
    <row r="80" spans="1:11" x14ac:dyDescent="0.3">
      <c r="A80" s="59"/>
      <c r="B80" s="21">
        <v>11590</v>
      </c>
      <c r="C80" s="31" t="s">
        <v>138</v>
      </c>
      <c r="D80" s="26">
        <v>2</v>
      </c>
      <c r="E80" s="103">
        <v>13.4</v>
      </c>
      <c r="F80" s="104">
        <f t="shared" si="4"/>
        <v>13.4</v>
      </c>
      <c r="G80" s="109"/>
      <c r="H80" s="116"/>
      <c r="I80" s="100">
        <f t="shared" si="5"/>
        <v>0</v>
      </c>
      <c r="J80" s="36">
        <f t="shared" si="6"/>
        <v>0</v>
      </c>
      <c r="K80" s="37">
        <f t="shared" si="7"/>
        <v>0</v>
      </c>
    </row>
    <row r="81" spans="1:11" x14ac:dyDescent="0.3">
      <c r="A81" s="59"/>
      <c r="B81" s="21">
        <v>11600</v>
      </c>
      <c r="C81" s="31" t="s">
        <v>139</v>
      </c>
      <c r="D81" s="26">
        <v>5</v>
      </c>
      <c r="E81" s="103">
        <v>31.11</v>
      </c>
      <c r="F81" s="104">
        <f t="shared" si="4"/>
        <v>31.11</v>
      </c>
      <c r="G81" s="109"/>
      <c r="H81" s="116"/>
      <c r="I81" s="100">
        <f t="shared" si="5"/>
        <v>0</v>
      </c>
      <c r="J81" s="36">
        <f t="shared" si="6"/>
        <v>0</v>
      </c>
      <c r="K81" s="37">
        <f t="shared" si="7"/>
        <v>0</v>
      </c>
    </row>
    <row r="82" spans="1:11" x14ac:dyDescent="0.3">
      <c r="A82" s="59"/>
      <c r="B82" s="26">
        <v>11610</v>
      </c>
      <c r="C82" s="31" t="s">
        <v>140</v>
      </c>
      <c r="D82" s="26">
        <v>10</v>
      </c>
      <c r="E82" s="103">
        <v>31.93</v>
      </c>
      <c r="F82" s="104">
        <f t="shared" si="4"/>
        <v>31.93</v>
      </c>
      <c r="G82" s="109"/>
      <c r="H82" s="116"/>
      <c r="I82" s="100">
        <f t="shared" si="5"/>
        <v>0</v>
      </c>
      <c r="J82" s="36">
        <f t="shared" si="6"/>
        <v>0</v>
      </c>
      <c r="K82" s="37">
        <f t="shared" si="7"/>
        <v>0</v>
      </c>
    </row>
    <row r="83" spans="1:11" x14ac:dyDescent="0.3">
      <c r="A83" s="59"/>
      <c r="B83" s="26">
        <v>11630</v>
      </c>
      <c r="C83" s="31" t="s">
        <v>141</v>
      </c>
      <c r="D83" s="26">
        <v>10</v>
      </c>
      <c r="E83" s="103">
        <v>41.75</v>
      </c>
      <c r="F83" s="104">
        <f t="shared" si="4"/>
        <v>41.75</v>
      </c>
      <c r="G83" s="109"/>
      <c r="H83" s="116"/>
      <c r="I83" s="100">
        <f t="shared" si="5"/>
        <v>0</v>
      </c>
      <c r="J83" s="36">
        <f t="shared" si="6"/>
        <v>0</v>
      </c>
      <c r="K83" s="37">
        <f t="shared" si="7"/>
        <v>0</v>
      </c>
    </row>
    <row r="84" spans="1:11" x14ac:dyDescent="0.3">
      <c r="A84" s="59"/>
      <c r="B84" s="21"/>
      <c r="C84" s="31"/>
      <c r="D84" s="26"/>
      <c r="E84" s="103"/>
      <c r="F84" s="104"/>
      <c r="G84" s="109"/>
      <c r="H84" s="116"/>
      <c r="I84" s="100"/>
      <c r="J84" s="36"/>
      <c r="K84" s="37"/>
    </row>
    <row r="85" spans="1:11" x14ac:dyDescent="0.3">
      <c r="A85" s="59"/>
      <c r="B85" s="21">
        <v>11700</v>
      </c>
      <c r="C85" s="31" t="s">
        <v>142</v>
      </c>
      <c r="D85" s="26">
        <v>20</v>
      </c>
      <c r="E85" s="103">
        <v>1.33</v>
      </c>
      <c r="F85" s="105">
        <f t="shared" ref="F85:F92" si="8">E85-E85*($F$12)</f>
        <v>1.33</v>
      </c>
      <c r="G85" s="109"/>
      <c r="H85" s="116"/>
      <c r="I85" s="100">
        <f t="shared" ref="I85:I92" si="9">F85*($I$12)</f>
        <v>0</v>
      </c>
      <c r="J85" s="36">
        <f t="shared" ref="J85:J92" si="10">H85*F85</f>
        <v>0</v>
      </c>
      <c r="K85" s="37">
        <f t="shared" ref="K85:K92" si="11">H85*I85</f>
        <v>0</v>
      </c>
    </row>
    <row r="86" spans="1:11" x14ac:dyDescent="0.3">
      <c r="A86" s="59"/>
      <c r="B86" s="21">
        <v>11710</v>
      </c>
      <c r="C86" s="31" t="s">
        <v>143</v>
      </c>
      <c r="D86" s="26">
        <v>20</v>
      </c>
      <c r="E86" s="103">
        <v>1.36</v>
      </c>
      <c r="F86" s="117">
        <f t="shared" si="8"/>
        <v>1.36</v>
      </c>
      <c r="G86" s="109"/>
      <c r="H86" s="116"/>
      <c r="I86" s="100">
        <f t="shared" si="9"/>
        <v>0</v>
      </c>
      <c r="J86" s="36">
        <f t="shared" si="10"/>
        <v>0</v>
      </c>
      <c r="K86" s="37">
        <f t="shared" si="11"/>
        <v>0</v>
      </c>
    </row>
    <row r="87" spans="1:11" x14ac:dyDescent="0.3">
      <c r="A87" s="30"/>
      <c r="B87" s="21">
        <v>11720</v>
      </c>
      <c r="C87" s="31" t="s">
        <v>144</v>
      </c>
      <c r="D87" s="26">
        <v>20</v>
      </c>
      <c r="E87" s="103">
        <v>1.26</v>
      </c>
      <c r="F87" s="104">
        <f t="shared" si="8"/>
        <v>1.26</v>
      </c>
      <c r="G87" s="109"/>
      <c r="H87" s="116"/>
      <c r="I87" s="100">
        <f t="shared" si="9"/>
        <v>0</v>
      </c>
      <c r="J87" s="36">
        <f t="shared" si="10"/>
        <v>0</v>
      </c>
      <c r="K87" s="37">
        <f t="shared" si="11"/>
        <v>0</v>
      </c>
    </row>
    <row r="88" spans="1:11" x14ac:dyDescent="0.3">
      <c r="A88" s="59"/>
      <c r="B88" s="21">
        <v>11740</v>
      </c>
      <c r="C88" s="31" t="s">
        <v>145</v>
      </c>
      <c r="D88" s="26">
        <v>20</v>
      </c>
      <c r="E88" s="103">
        <v>2.11</v>
      </c>
      <c r="F88" s="105">
        <f t="shared" si="8"/>
        <v>2.11</v>
      </c>
      <c r="G88" s="109"/>
      <c r="H88" s="116"/>
      <c r="I88" s="100">
        <f t="shared" si="9"/>
        <v>0</v>
      </c>
      <c r="J88" s="36">
        <f t="shared" si="10"/>
        <v>0</v>
      </c>
      <c r="K88" s="37">
        <f t="shared" si="11"/>
        <v>0</v>
      </c>
    </row>
    <row r="89" spans="1:11" x14ac:dyDescent="0.3">
      <c r="A89" s="59"/>
      <c r="B89" s="21">
        <v>11750</v>
      </c>
      <c r="C89" s="31" t="s">
        <v>146</v>
      </c>
      <c r="D89" s="26">
        <v>20</v>
      </c>
      <c r="E89" s="103">
        <v>2.2200000000000002</v>
      </c>
      <c r="F89" s="104">
        <f t="shared" si="8"/>
        <v>2.2200000000000002</v>
      </c>
      <c r="G89" s="109"/>
      <c r="H89" s="116"/>
      <c r="I89" s="100">
        <f t="shared" si="9"/>
        <v>0</v>
      </c>
      <c r="J89" s="36">
        <f t="shared" si="10"/>
        <v>0</v>
      </c>
      <c r="K89" s="37">
        <f t="shared" si="11"/>
        <v>0</v>
      </c>
    </row>
    <row r="90" spans="1:11" x14ac:dyDescent="0.3">
      <c r="A90" s="59"/>
      <c r="B90" s="21">
        <v>11760</v>
      </c>
      <c r="C90" s="31" t="s">
        <v>147</v>
      </c>
      <c r="D90" s="26">
        <v>20</v>
      </c>
      <c r="E90" s="103">
        <v>2.56</v>
      </c>
      <c r="F90" s="104">
        <f t="shared" si="8"/>
        <v>2.56</v>
      </c>
      <c r="G90" s="109"/>
      <c r="H90" s="116"/>
      <c r="I90" s="100">
        <f t="shared" si="9"/>
        <v>0</v>
      </c>
      <c r="J90" s="36">
        <f t="shared" si="10"/>
        <v>0</v>
      </c>
      <c r="K90" s="37">
        <f t="shared" si="11"/>
        <v>0</v>
      </c>
    </row>
    <row r="91" spans="1:11" x14ac:dyDescent="0.3">
      <c r="A91" s="59"/>
      <c r="B91" s="21">
        <v>11770</v>
      </c>
      <c r="C91" s="31" t="s">
        <v>148</v>
      </c>
      <c r="D91" s="26">
        <v>20</v>
      </c>
      <c r="E91" s="103">
        <v>3.04</v>
      </c>
      <c r="F91" s="104">
        <f t="shared" si="8"/>
        <v>3.04</v>
      </c>
      <c r="G91" s="109"/>
      <c r="H91" s="116"/>
      <c r="I91" s="100">
        <f t="shared" si="9"/>
        <v>0</v>
      </c>
      <c r="J91" s="36">
        <f t="shared" si="10"/>
        <v>0</v>
      </c>
      <c r="K91" s="37">
        <f t="shared" si="11"/>
        <v>0</v>
      </c>
    </row>
    <row r="92" spans="1:11" x14ac:dyDescent="0.3">
      <c r="A92" s="59"/>
      <c r="B92" s="21">
        <v>11780</v>
      </c>
      <c r="C92" s="31" t="s">
        <v>149</v>
      </c>
      <c r="D92" s="26">
        <v>10</v>
      </c>
      <c r="E92" s="103">
        <v>3.04</v>
      </c>
      <c r="F92" s="105">
        <f t="shared" si="8"/>
        <v>3.04</v>
      </c>
      <c r="G92" s="109"/>
      <c r="H92" s="116"/>
      <c r="I92" s="100">
        <f t="shared" si="9"/>
        <v>0</v>
      </c>
      <c r="J92" s="36">
        <f t="shared" si="10"/>
        <v>0</v>
      </c>
      <c r="K92" s="37">
        <f t="shared" si="11"/>
        <v>0</v>
      </c>
    </row>
    <row r="93" spans="1:11" x14ac:dyDescent="0.3">
      <c r="A93" s="59"/>
      <c r="B93" s="21"/>
      <c r="C93" s="31"/>
      <c r="D93" s="26"/>
      <c r="E93" s="103"/>
      <c r="F93" s="105"/>
      <c r="G93" s="109"/>
      <c r="H93" s="116"/>
      <c r="I93" s="100"/>
      <c r="J93" s="36"/>
      <c r="K93" s="37"/>
    </row>
    <row r="94" spans="1:11" x14ac:dyDescent="0.3">
      <c r="A94" s="59"/>
      <c r="B94" s="21">
        <v>422608</v>
      </c>
      <c r="C94" s="31" t="s">
        <v>150</v>
      </c>
      <c r="D94" s="26">
        <v>25</v>
      </c>
      <c r="E94" s="103">
        <v>1.37</v>
      </c>
      <c r="F94" s="105">
        <f t="shared" ref="F94:F106" si="12">E94-E94*($F$12)</f>
        <v>1.37</v>
      </c>
      <c r="G94" s="109"/>
      <c r="H94" s="116"/>
      <c r="I94" s="100">
        <f t="shared" ref="I94:I106" si="13">F94*($I$12)</f>
        <v>0</v>
      </c>
      <c r="J94" s="36">
        <f t="shared" ref="J94:J106" si="14">H94*F94</f>
        <v>0</v>
      </c>
      <c r="K94" s="37">
        <f t="shared" ref="K94:K106" si="15">H94*I94</f>
        <v>0</v>
      </c>
    </row>
    <row r="95" spans="1:11" x14ac:dyDescent="0.3">
      <c r="A95" s="59"/>
      <c r="B95" s="21">
        <v>11900</v>
      </c>
      <c r="C95" s="31" t="s">
        <v>151</v>
      </c>
      <c r="D95" s="26">
        <v>20</v>
      </c>
      <c r="E95" s="103">
        <v>1.33</v>
      </c>
      <c r="F95" s="105">
        <f t="shared" si="12"/>
        <v>1.33</v>
      </c>
      <c r="G95" s="109"/>
      <c r="H95" s="116"/>
      <c r="I95" s="100">
        <f t="shared" si="13"/>
        <v>0</v>
      </c>
      <c r="J95" s="36">
        <f t="shared" si="14"/>
        <v>0</v>
      </c>
      <c r="K95" s="37">
        <f t="shared" si="15"/>
        <v>0</v>
      </c>
    </row>
    <row r="96" spans="1:11" x14ac:dyDescent="0.3">
      <c r="A96" s="59"/>
      <c r="B96" s="21">
        <v>11910</v>
      </c>
      <c r="C96" s="31" t="s">
        <v>152</v>
      </c>
      <c r="D96" s="26">
        <v>20</v>
      </c>
      <c r="E96" s="103">
        <v>1.36</v>
      </c>
      <c r="F96" s="105">
        <f t="shared" si="12"/>
        <v>1.36</v>
      </c>
      <c r="G96" s="109"/>
      <c r="H96" s="116"/>
      <c r="I96" s="100">
        <f t="shared" si="13"/>
        <v>0</v>
      </c>
      <c r="J96" s="36">
        <f t="shared" si="14"/>
        <v>0</v>
      </c>
      <c r="K96" s="37">
        <f t="shared" si="15"/>
        <v>0</v>
      </c>
    </row>
    <row r="97" spans="1:11" x14ac:dyDescent="0.3">
      <c r="A97" s="59"/>
      <c r="B97" s="21">
        <v>11920</v>
      </c>
      <c r="C97" s="31" t="s">
        <v>153</v>
      </c>
      <c r="D97" s="26">
        <v>20</v>
      </c>
      <c r="E97" s="103">
        <v>1.26</v>
      </c>
      <c r="F97" s="117">
        <f t="shared" si="12"/>
        <v>1.26</v>
      </c>
      <c r="G97" s="109"/>
      <c r="H97" s="116"/>
      <c r="I97" s="100">
        <f t="shared" si="13"/>
        <v>0</v>
      </c>
      <c r="J97" s="36">
        <f t="shared" si="14"/>
        <v>0</v>
      </c>
      <c r="K97" s="37">
        <f t="shared" si="15"/>
        <v>0</v>
      </c>
    </row>
    <row r="98" spans="1:11" x14ac:dyDescent="0.3">
      <c r="A98" s="59"/>
      <c r="B98" s="21">
        <v>11940</v>
      </c>
      <c r="C98" s="31" t="s">
        <v>154</v>
      </c>
      <c r="D98" s="26">
        <v>20</v>
      </c>
      <c r="E98" s="103">
        <v>2.08</v>
      </c>
      <c r="F98" s="105">
        <f t="shared" si="12"/>
        <v>2.08</v>
      </c>
      <c r="G98" s="109"/>
      <c r="H98" s="116"/>
      <c r="I98" s="100">
        <f t="shared" si="13"/>
        <v>0</v>
      </c>
      <c r="J98" s="36">
        <f t="shared" si="14"/>
        <v>0</v>
      </c>
      <c r="K98" s="37">
        <f t="shared" si="15"/>
        <v>0</v>
      </c>
    </row>
    <row r="99" spans="1:11" x14ac:dyDescent="0.3">
      <c r="A99" s="59"/>
      <c r="B99" s="21">
        <v>11950</v>
      </c>
      <c r="C99" s="73" t="s">
        <v>155</v>
      </c>
      <c r="D99" s="26">
        <v>20</v>
      </c>
      <c r="E99" s="103">
        <v>2.16</v>
      </c>
      <c r="F99" s="117">
        <f t="shared" si="12"/>
        <v>2.16</v>
      </c>
      <c r="G99" s="109"/>
      <c r="H99" s="116"/>
      <c r="I99" s="100">
        <f t="shared" si="13"/>
        <v>0</v>
      </c>
      <c r="J99" s="36">
        <f t="shared" si="14"/>
        <v>0</v>
      </c>
      <c r="K99" s="37">
        <f t="shared" si="15"/>
        <v>0</v>
      </c>
    </row>
    <row r="100" spans="1:11" x14ac:dyDescent="0.3">
      <c r="A100" s="59"/>
      <c r="B100" s="21">
        <v>11960</v>
      </c>
      <c r="C100" s="31" t="s">
        <v>156</v>
      </c>
      <c r="D100" s="26">
        <v>20</v>
      </c>
      <c r="E100" s="103">
        <v>2.33</v>
      </c>
      <c r="F100" s="104">
        <f t="shared" si="12"/>
        <v>2.33</v>
      </c>
      <c r="G100" s="109"/>
      <c r="H100" s="116"/>
      <c r="I100" s="100">
        <f t="shared" si="13"/>
        <v>0</v>
      </c>
      <c r="J100" s="36">
        <f t="shared" si="14"/>
        <v>0</v>
      </c>
      <c r="K100" s="37">
        <f t="shared" si="15"/>
        <v>0</v>
      </c>
    </row>
    <row r="101" spans="1:11" x14ac:dyDescent="0.3">
      <c r="A101" s="59"/>
      <c r="B101" s="21">
        <v>11970</v>
      </c>
      <c r="C101" s="31" t="s">
        <v>157</v>
      </c>
      <c r="D101" s="26">
        <v>20</v>
      </c>
      <c r="E101" s="103">
        <v>3.04</v>
      </c>
      <c r="F101" s="105">
        <f t="shared" si="12"/>
        <v>3.04</v>
      </c>
      <c r="G101" s="109"/>
      <c r="H101" s="116"/>
      <c r="I101" s="100">
        <f t="shared" si="13"/>
        <v>0</v>
      </c>
      <c r="J101" s="36">
        <f t="shared" si="14"/>
        <v>0</v>
      </c>
      <c r="K101" s="37">
        <f t="shared" si="15"/>
        <v>0</v>
      </c>
    </row>
    <row r="102" spans="1:11" x14ac:dyDescent="0.3">
      <c r="A102" s="59"/>
      <c r="B102" s="26">
        <v>11980</v>
      </c>
      <c r="C102" s="31" t="s">
        <v>158</v>
      </c>
      <c r="D102" s="26">
        <v>10</v>
      </c>
      <c r="E102" s="103">
        <v>2.9</v>
      </c>
      <c r="F102" s="104">
        <f t="shared" si="12"/>
        <v>2.9</v>
      </c>
      <c r="G102" s="109"/>
      <c r="H102" s="116"/>
      <c r="I102" s="100">
        <f t="shared" si="13"/>
        <v>0</v>
      </c>
      <c r="J102" s="36">
        <f t="shared" si="14"/>
        <v>0</v>
      </c>
      <c r="K102" s="37">
        <f t="shared" si="15"/>
        <v>0</v>
      </c>
    </row>
    <row r="103" spans="1:11" x14ac:dyDescent="0.3">
      <c r="A103" s="59"/>
      <c r="B103" s="26">
        <v>11990</v>
      </c>
      <c r="C103" s="31" t="s">
        <v>138</v>
      </c>
      <c r="D103" s="26">
        <v>5</v>
      </c>
      <c r="E103" s="103">
        <v>13.24</v>
      </c>
      <c r="F103" s="104">
        <f t="shared" si="12"/>
        <v>13.24</v>
      </c>
      <c r="G103" s="109"/>
      <c r="H103" s="116"/>
      <c r="I103" s="100">
        <f t="shared" si="13"/>
        <v>0</v>
      </c>
      <c r="J103" s="36">
        <f t="shared" si="14"/>
        <v>0</v>
      </c>
      <c r="K103" s="37">
        <f t="shared" si="15"/>
        <v>0</v>
      </c>
    </row>
    <row r="104" spans="1:11" x14ac:dyDescent="0.3">
      <c r="A104" s="59"/>
      <c r="B104" s="26">
        <v>12000</v>
      </c>
      <c r="C104" s="31" t="s">
        <v>139</v>
      </c>
      <c r="D104" s="26">
        <v>5</v>
      </c>
      <c r="E104" s="103">
        <v>30.55</v>
      </c>
      <c r="F104" s="104">
        <f t="shared" si="12"/>
        <v>30.55</v>
      </c>
      <c r="G104" s="109"/>
      <c r="H104" s="116"/>
      <c r="I104" s="100">
        <f t="shared" si="13"/>
        <v>0</v>
      </c>
      <c r="J104" s="36">
        <f t="shared" si="14"/>
        <v>0</v>
      </c>
      <c r="K104" s="37">
        <f t="shared" si="15"/>
        <v>0</v>
      </c>
    </row>
    <row r="105" spans="1:11" x14ac:dyDescent="0.3">
      <c r="A105" s="59"/>
      <c r="B105" s="26">
        <v>12010</v>
      </c>
      <c r="C105" s="31" t="s">
        <v>159</v>
      </c>
      <c r="D105" s="26">
        <v>10</v>
      </c>
      <c r="E105" s="103">
        <v>31.93</v>
      </c>
      <c r="F105" s="105">
        <f t="shared" si="12"/>
        <v>31.93</v>
      </c>
      <c r="G105" s="109"/>
      <c r="H105" s="116"/>
      <c r="I105" s="100">
        <f t="shared" si="13"/>
        <v>0</v>
      </c>
      <c r="J105" s="36">
        <f t="shared" si="14"/>
        <v>0</v>
      </c>
      <c r="K105" s="37">
        <f t="shared" si="15"/>
        <v>0</v>
      </c>
    </row>
    <row r="106" spans="1:11" ht="15" thickBot="1" x14ac:dyDescent="0.35">
      <c r="A106" s="140"/>
      <c r="B106" s="40">
        <v>12030</v>
      </c>
      <c r="C106" s="39" t="s">
        <v>160</v>
      </c>
      <c r="D106" s="40">
        <v>10</v>
      </c>
      <c r="E106" s="129">
        <v>41.75</v>
      </c>
      <c r="F106" s="108">
        <f t="shared" si="12"/>
        <v>41.75</v>
      </c>
      <c r="G106" s="109"/>
      <c r="H106" s="38"/>
      <c r="I106" s="130">
        <f t="shared" si="13"/>
        <v>0</v>
      </c>
      <c r="J106" s="44">
        <f t="shared" si="14"/>
        <v>0</v>
      </c>
      <c r="K106" s="111">
        <f t="shared" si="15"/>
        <v>0</v>
      </c>
    </row>
    <row r="107" spans="1:11" x14ac:dyDescent="0.3">
      <c r="A107" s="30" t="s">
        <v>161</v>
      </c>
      <c r="B107" s="47"/>
      <c r="C107" s="132"/>
      <c r="D107" s="68"/>
      <c r="E107" s="97"/>
      <c r="F107" s="98"/>
      <c r="G107" s="109"/>
      <c r="H107" s="47"/>
      <c r="I107" s="100"/>
      <c r="J107" s="101"/>
      <c r="K107" s="102"/>
    </row>
    <row r="108" spans="1:11" x14ac:dyDescent="0.3">
      <c r="A108" s="30"/>
      <c r="B108" s="21">
        <v>11400</v>
      </c>
      <c r="C108" s="115" t="s">
        <v>162</v>
      </c>
      <c r="D108" s="26">
        <v>20</v>
      </c>
      <c r="E108" s="103">
        <v>5.86</v>
      </c>
      <c r="F108" s="104">
        <f>E108-E108*($F$12)</f>
        <v>5.86</v>
      </c>
      <c r="G108" s="109"/>
      <c r="H108" s="116"/>
      <c r="I108" s="100">
        <f>F108*($I$12)</f>
        <v>0</v>
      </c>
      <c r="J108" s="36">
        <f>H108*F108</f>
        <v>0</v>
      </c>
      <c r="K108" s="37">
        <f>H108*I108</f>
        <v>0</v>
      </c>
    </row>
    <row r="109" spans="1:11" x14ac:dyDescent="0.3">
      <c r="A109" s="30"/>
      <c r="B109" s="21">
        <v>11410</v>
      </c>
      <c r="C109" s="115" t="s">
        <v>163</v>
      </c>
      <c r="D109" s="26">
        <v>20</v>
      </c>
      <c r="E109" s="103">
        <v>6.98</v>
      </c>
      <c r="F109" s="105">
        <f>E109-E109*($F$12)</f>
        <v>6.98</v>
      </c>
      <c r="G109" s="109"/>
      <c r="H109" s="116"/>
      <c r="I109" s="100">
        <f>F109*($I$12)</f>
        <v>0</v>
      </c>
      <c r="J109" s="36">
        <f>H109*F109</f>
        <v>0</v>
      </c>
      <c r="K109" s="37">
        <f>H109*I109</f>
        <v>0</v>
      </c>
    </row>
    <row r="110" spans="1:11" x14ac:dyDescent="0.3">
      <c r="A110" s="30"/>
      <c r="B110" s="21">
        <v>11420</v>
      </c>
      <c r="C110" s="115" t="s">
        <v>164</v>
      </c>
      <c r="D110" s="26">
        <v>20</v>
      </c>
      <c r="E110" s="103">
        <v>6.58</v>
      </c>
      <c r="F110" s="105">
        <f>E110-E110*($F$12)</f>
        <v>6.58</v>
      </c>
      <c r="G110" s="109"/>
      <c r="H110" s="116"/>
      <c r="I110" s="100">
        <f>F110*($I$12)</f>
        <v>0</v>
      </c>
      <c r="J110" s="36">
        <f>H110*F110</f>
        <v>0</v>
      </c>
      <c r="K110" s="37">
        <f>H110*I110</f>
        <v>0</v>
      </c>
    </row>
    <row r="111" spans="1:11" x14ac:dyDescent="0.3">
      <c r="A111" s="30"/>
      <c r="B111" s="21">
        <v>11440</v>
      </c>
      <c r="C111" s="115" t="s">
        <v>165</v>
      </c>
      <c r="D111" s="26">
        <v>5</v>
      </c>
      <c r="E111" s="103">
        <v>7.07</v>
      </c>
      <c r="F111" s="105">
        <f>E111-E111*($F$12)</f>
        <v>7.07</v>
      </c>
      <c r="G111" s="109"/>
      <c r="H111" s="116"/>
      <c r="I111" s="100">
        <f>F111*($I$12)</f>
        <v>0</v>
      </c>
      <c r="J111" s="36">
        <f>H111*F111</f>
        <v>0</v>
      </c>
      <c r="K111" s="37">
        <f>H111*I111</f>
        <v>0</v>
      </c>
    </row>
    <row r="112" spans="1:11" ht="15" thickBot="1" x14ac:dyDescent="0.35">
      <c r="A112" s="106"/>
      <c r="B112" s="38">
        <v>11450</v>
      </c>
      <c r="C112" s="141" t="s">
        <v>166</v>
      </c>
      <c r="D112" s="40">
        <v>5</v>
      </c>
      <c r="E112" s="107">
        <v>13.82</v>
      </c>
      <c r="F112" s="108">
        <f>E112-E112*($F$12)</f>
        <v>13.82</v>
      </c>
      <c r="G112" s="109"/>
      <c r="H112" s="116"/>
      <c r="I112" s="110">
        <f>F112*($I$12)</f>
        <v>0</v>
      </c>
      <c r="J112" s="44">
        <f>H112*F112</f>
        <v>0</v>
      </c>
      <c r="K112" s="111">
        <f>H112*I112</f>
        <v>0</v>
      </c>
    </row>
    <row r="113" spans="1:11" x14ac:dyDescent="0.3">
      <c r="A113" s="46" t="s">
        <v>167</v>
      </c>
      <c r="B113" s="142"/>
      <c r="C113" s="143"/>
      <c r="D113" s="144"/>
      <c r="E113" s="145"/>
      <c r="F113" s="98"/>
      <c r="G113" s="109"/>
      <c r="H113" s="142"/>
      <c r="I113" s="114"/>
      <c r="J113" s="101"/>
      <c r="K113" s="102"/>
    </row>
    <row r="114" spans="1:11" x14ac:dyDescent="0.3">
      <c r="A114" s="66"/>
      <c r="B114" s="21"/>
      <c r="C114" s="146"/>
      <c r="D114" s="26"/>
      <c r="E114" s="103"/>
      <c r="F114" s="104"/>
      <c r="G114" s="109"/>
      <c r="H114" s="116"/>
      <c r="I114" s="100"/>
      <c r="J114" s="36"/>
      <c r="K114" s="37"/>
    </row>
    <row r="115" spans="1:11" x14ac:dyDescent="0.3">
      <c r="A115" s="30"/>
      <c r="B115" s="21">
        <v>420410</v>
      </c>
      <c r="C115" s="31" t="s">
        <v>168</v>
      </c>
      <c r="D115" s="26">
        <v>25</v>
      </c>
      <c r="E115" s="103">
        <v>1.1499999999999999</v>
      </c>
      <c r="F115" s="104">
        <f>E115-E115*($F$12)</f>
        <v>1.1499999999999999</v>
      </c>
      <c r="G115" s="109"/>
      <c r="H115" s="116"/>
      <c r="I115" s="100">
        <f>F115*($I$12)</f>
        <v>0</v>
      </c>
      <c r="J115" s="36">
        <f>H115*F115</f>
        <v>0</v>
      </c>
      <c r="K115" s="37">
        <f>H115*I115</f>
        <v>0</v>
      </c>
    </row>
    <row r="116" spans="1:11" x14ac:dyDescent="0.3">
      <c r="A116" s="30"/>
      <c r="B116" s="21">
        <v>420412</v>
      </c>
      <c r="C116" s="31" t="s">
        <v>169</v>
      </c>
      <c r="D116" s="26">
        <v>30</v>
      </c>
      <c r="E116" s="103">
        <v>1.25</v>
      </c>
      <c r="F116" s="105">
        <f>E116-E116*($F$12)</f>
        <v>1.25</v>
      </c>
      <c r="G116" s="109"/>
      <c r="H116" s="116"/>
      <c r="I116" s="100">
        <f>F116*($I$12)</f>
        <v>0</v>
      </c>
      <c r="J116" s="36">
        <f>H116*F116</f>
        <v>0</v>
      </c>
      <c r="K116" s="37">
        <f>H116*I116</f>
        <v>0</v>
      </c>
    </row>
    <row r="117" spans="1:11" x14ac:dyDescent="0.3">
      <c r="A117" s="30"/>
      <c r="B117" s="21"/>
      <c r="C117" s="31"/>
      <c r="D117" s="26"/>
      <c r="E117" s="103"/>
      <c r="F117" s="105"/>
      <c r="G117" s="109"/>
      <c r="H117" s="21"/>
      <c r="I117" s="100"/>
      <c r="J117" s="36"/>
      <c r="K117" s="37"/>
    </row>
    <row r="118" spans="1:11" ht="15" thickBot="1" x14ac:dyDescent="0.35">
      <c r="A118" s="106"/>
      <c r="B118" s="38"/>
      <c r="C118" s="39"/>
      <c r="D118" s="40"/>
      <c r="E118" s="107"/>
      <c r="F118" s="108"/>
      <c r="G118" s="109"/>
      <c r="H118" s="147"/>
      <c r="I118" s="110"/>
      <c r="J118" s="44"/>
      <c r="K118" s="111"/>
    </row>
    <row r="119" spans="1:11" x14ac:dyDescent="0.3">
      <c r="A119" s="46" t="s">
        <v>170</v>
      </c>
      <c r="B119" s="142"/>
      <c r="C119" s="148"/>
      <c r="D119" s="144"/>
      <c r="E119" s="145"/>
      <c r="F119" s="98"/>
      <c r="G119" s="109"/>
      <c r="H119" s="142"/>
      <c r="I119" s="114"/>
      <c r="J119" s="101"/>
      <c r="K119" s="102"/>
    </row>
    <row r="120" spans="1:11" x14ac:dyDescent="0.3">
      <c r="A120" s="30"/>
      <c r="B120" s="21">
        <v>11300</v>
      </c>
      <c r="C120" s="115" t="s">
        <v>171</v>
      </c>
      <c r="D120" s="26">
        <v>20</v>
      </c>
      <c r="E120" s="103">
        <v>0.78</v>
      </c>
      <c r="F120" s="104">
        <f t="shared" ref="F120:F126" si="16">E120-E120*($F$12)</f>
        <v>0.78</v>
      </c>
      <c r="G120" s="109"/>
      <c r="H120" s="116"/>
      <c r="I120" s="100">
        <f t="shared" ref="I120:I126" si="17">F120*($I$12)</f>
        <v>0</v>
      </c>
      <c r="J120" s="36">
        <f t="shared" ref="J120:J126" si="18">H120*F120</f>
        <v>0</v>
      </c>
      <c r="K120" s="37">
        <f t="shared" ref="K120:K126" si="19">H120*I120</f>
        <v>0</v>
      </c>
    </row>
    <row r="121" spans="1:11" x14ac:dyDescent="0.3">
      <c r="A121" s="30"/>
      <c r="B121" s="21">
        <v>11320</v>
      </c>
      <c r="C121" s="115" t="s">
        <v>172</v>
      </c>
      <c r="D121" s="26">
        <v>20</v>
      </c>
      <c r="E121" s="103">
        <v>1.1000000000000001</v>
      </c>
      <c r="F121" s="105">
        <f t="shared" si="16"/>
        <v>1.1000000000000001</v>
      </c>
      <c r="G121" s="109"/>
      <c r="H121" s="116"/>
      <c r="I121" s="100">
        <f t="shared" si="17"/>
        <v>0</v>
      </c>
      <c r="J121" s="36">
        <f t="shared" si="18"/>
        <v>0</v>
      </c>
      <c r="K121" s="37">
        <f t="shared" si="19"/>
        <v>0</v>
      </c>
    </row>
    <row r="122" spans="1:11" x14ac:dyDescent="0.3">
      <c r="A122" s="30"/>
      <c r="B122" s="21">
        <v>11330</v>
      </c>
      <c r="C122" s="115" t="s">
        <v>173</v>
      </c>
      <c r="D122" s="26">
        <v>20</v>
      </c>
      <c r="E122" s="103">
        <v>1.36</v>
      </c>
      <c r="F122" s="117">
        <f t="shared" si="16"/>
        <v>1.36</v>
      </c>
      <c r="G122" s="109"/>
      <c r="H122" s="134"/>
      <c r="I122" s="100">
        <f t="shared" si="17"/>
        <v>0</v>
      </c>
      <c r="J122" s="36">
        <f t="shared" si="18"/>
        <v>0</v>
      </c>
      <c r="K122" s="37">
        <f t="shared" si="19"/>
        <v>0</v>
      </c>
    </row>
    <row r="123" spans="1:11" x14ac:dyDescent="0.3">
      <c r="A123" s="30"/>
      <c r="B123" s="26">
        <v>11340</v>
      </c>
      <c r="C123" s="115" t="s">
        <v>174</v>
      </c>
      <c r="D123" s="26">
        <v>20</v>
      </c>
      <c r="E123" s="103">
        <v>1.54</v>
      </c>
      <c r="F123" s="105">
        <f t="shared" si="16"/>
        <v>1.54</v>
      </c>
      <c r="G123" s="109"/>
      <c r="H123" s="116"/>
      <c r="I123" s="100">
        <f t="shared" si="17"/>
        <v>0</v>
      </c>
      <c r="J123" s="36">
        <f t="shared" si="18"/>
        <v>0</v>
      </c>
      <c r="K123" s="37">
        <f t="shared" si="19"/>
        <v>0</v>
      </c>
    </row>
    <row r="124" spans="1:11" x14ac:dyDescent="0.3">
      <c r="A124" s="149"/>
      <c r="B124" s="26">
        <v>11350</v>
      </c>
      <c r="C124" s="115" t="s">
        <v>175</v>
      </c>
      <c r="D124" s="26">
        <v>20</v>
      </c>
      <c r="E124" s="103">
        <v>3.9</v>
      </c>
      <c r="F124" s="117">
        <f t="shared" si="16"/>
        <v>3.9</v>
      </c>
      <c r="G124" s="109"/>
      <c r="H124" s="116"/>
      <c r="I124" s="100">
        <f t="shared" si="17"/>
        <v>0</v>
      </c>
      <c r="J124" s="36">
        <f t="shared" si="18"/>
        <v>0</v>
      </c>
      <c r="K124" s="37">
        <f t="shared" si="19"/>
        <v>0</v>
      </c>
    </row>
    <row r="125" spans="1:11" x14ac:dyDescent="0.3">
      <c r="A125" s="149"/>
      <c r="B125" s="26">
        <v>11360</v>
      </c>
      <c r="C125" s="31" t="s">
        <v>176</v>
      </c>
      <c r="D125" s="26">
        <v>20</v>
      </c>
      <c r="E125" s="103">
        <v>8.4700000000000006</v>
      </c>
      <c r="F125" s="105">
        <f t="shared" si="16"/>
        <v>8.4700000000000006</v>
      </c>
      <c r="G125" s="109"/>
      <c r="H125" s="116"/>
      <c r="I125" s="100">
        <f t="shared" si="17"/>
        <v>0</v>
      </c>
      <c r="J125" s="36">
        <f t="shared" si="18"/>
        <v>0</v>
      </c>
      <c r="K125" s="37">
        <f t="shared" si="19"/>
        <v>0</v>
      </c>
    </row>
    <row r="126" spans="1:11" ht="15" thickBot="1" x14ac:dyDescent="0.35">
      <c r="A126" s="150"/>
      <c r="B126" s="151">
        <v>11370</v>
      </c>
      <c r="C126" s="112" t="s">
        <v>177</v>
      </c>
      <c r="D126" s="151">
        <v>20</v>
      </c>
      <c r="E126" s="107">
        <v>9.7200000000000006</v>
      </c>
      <c r="F126" s="108">
        <f t="shared" si="16"/>
        <v>9.7200000000000006</v>
      </c>
      <c r="G126" s="109"/>
      <c r="H126" s="126"/>
      <c r="I126" s="110">
        <f t="shared" si="17"/>
        <v>0</v>
      </c>
      <c r="J126" s="44">
        <f t="shared" si="18"/>
        <v>0</v>
      </c>
      <c r="K126" s="111">
        <f t="shared" si="19"/>
        <v>0</v>
      </c>
    </row>
    <row r="127" spans="1:11" x14ac:dyDescent="0.3">
      <c r="A127" s="30" t="s">
        <v>178</v>
      </c>
      <c r="B127" s="144"/>
      <c r="C127" s="152"/>
      <c r="D127" s="144"/>
      <c r="E127" s="145"/>
      <c r="F127" s="98"/>
      <c r="G127" s="109"/>
      <c r="H127" s="142"/>
      <c r="I127" s="114"/>
      <c r="J127" s="101"/>
      <c r="K127" s="102"/>
    </row>
    <row r="128" spans="1:11" x14ac:dyDescent="0.3">
      <c r="A128" s="30"/>
      <c r="B128" s="26">
        <v>11325</v>
      </c>
      <c r="C128" s="115" t="s">
        <v>179</v>
      </c>
      <c r="D128" s="26">
        <v>20</v>
      </c>
      <c r="E128" s="103">
        <v>1.37</v>
      </c>
      <c r="F128" s="105">
        <f>E128-E128*($F$12)</f>
        <v>1.37</v>
      </c>
      <c r="G128" s="109"/>
      <c r="H128" s="116"/>
      <c r="I128" s="100">
        <f>F128*($I$12)</f>
        <v>0</v>
      </c>
      <c r="J128" s="36">
        <f>H128*F128</f>
        <v>0</v>
      </c>
      <c r="K128" s="37">
        <f>H128*I128</f>
        <v>0</v>
      </c>
    </row>
    <row r="129" spans="1:11" x14ac:dyDescent="0.3">
      <c r="A129" s="30"/>
      <c r="B129" s="27">
        <v>11335</v>
      </c>
      <c r="C129" s="31" t="s">
        <v>180</v>
      </c>
      <c r="D129" s="120">
        <v>20</v>
      </c>
      <c r="E129" s="103">
        <v>1.45</v>
      </c>
      <c r="F129" s="117">
        <f>E129-E129*($F$12)</f>
        <v>1.45</v>
      </c>
      <c r="G129" s="99"/>
      <c r="H129" s="153"/>
      <c r="I129" s="100">
        <f>F129*($I$12)</f>
        <v>0</v>
      </c>
      <c r="J129" s="36">
        <f>H129*F129</f>
        <v>0</v>
      </c>
      <c r="K129" s="37">
        <f>H129*I129</f>
        <v>0</v>
      </c>
    </row>
    <row r="130" spans="1:11" x14ac:dyDescent="0.3">
      <c r="A130" s="154"/>
      <c r="B130" s="155">
        <v>11345</v>
      </c>
      <c r="C130" s="67" t="s">
        <v>181</v>
      </c>
      <c r="D130" s="120">
        <v>20</v>
      </c>
      <c r="E130" s="103">
        <v>1.85</v>
      </c>
      <c r="F130" s="104">
        <f>E130-E130*($F$12)</f>
        <v>1.85</v>
      </c>
      <c r="G130" s="99"/>
      <c r="H130" s="153"/>
      <c r="I130" s="100">
        <f>F130*($I$12)</f>
        <v>0</v>
      </c>
      <c r="J130" s="36">
        <f>H130*F130</f>
        <v>0</v>
      </c>
      <c r="K130" s="37">
        <f>H130*I130</f>
        <v>0</v>
      </c>
    </row>
    <row r="131" spans="1:11" x14ac:dyDescent="0.3">
      <c r="A131" s="154"/>
      <c r="B131" s="156"/>
      <c r="C131" s="157"/>
      <c r="D131" s="23"/>
      <c r="E131" s="103"/>
      <c r="F131" s="105"/>
      <c r="G131" s="99"/>
      <c r="H131" s="23"/>
      <c r="I131" s="100"/>
      <c r="J131" s="36"/>
      <c r="K131" s="37"/>
    </row>
    <row r="132" spans="1:11" ht="15" thickBot="1" x14ac:dyDescent="0.35">
      <c r="A132" s="158"/>
      <c r="B132" s="159"/>
      <c r="C132" s="160"/>
      <c r="D132" s="161"/>
      <c r="E132" s="107"/>
      <c r="F132" s="108"/>
      <c r="G132" s="99"/>
      <c r="H132" s="161"/>
      <c r="I132" s="110"/>
      <c r="J132" s="44"/>
      <c r="K132" s="111"/>
    </row>
    <row r="133" spans="1:11" x14ac:dyDescent="0.3">
      <c r="A133" s="154" t="s">
        <v>182</v>
      </c>
      <c r="B133" s="162"/>
      <c r="C133" s="163"/>
      <c r="D133" s="66"/>
      <c r="E133" s="145"/>
      <c r="F133" s="51"/>
      <c r="G133" s="99"/>
      <c r="H133" s="66"/>
      <c r="I133" s="114"/>
      <c r="J133" s="101"/>
      <c r="K133" s="102"/>
    </row>
    <row r="134" spans="1:11" x14ac:dyDescent="0.3">
      <c r="A134" s="154"/>
      <c r="B134" s="164"/>
      <c r="C134" s="165"/>
      <c r="D134" s="166"/>
      <c r="E134" s="103"/>
      <c r="F134" s="117"/>
      <c r="G134" s="99"/>
      <c r="H134" s="166"/>
      <c r="I134" s="100"/>
      <c r="J134" s="36"/>
      <c r="K134" s="37"/>
    </row>
    <row r="135" spans="1:11" x14ac:dyDescent="0.3">
      <c r="A135" s="154"/>
      <c r="B135" s="164">
        <v>421412</v>
      </c>
      <c r="C135" s="165" t="s">
        <v>183</v>
      </c>
      <c r="D135" s="120">
        <v>20</v>
      </c>
      <c r="E135" s="103">
        <v>1.1499999999999999</v>
      </c>
      <c r="F135" s="104">
        <f>E135-E135*($F$12)</f>
        <v>1.1499999999999999</v>
      </c>
      <c r="G135" s="99"/>
      <c r="H135" s="75"/>
      <c r="I135" s="100">
        <f>F135*($I$12)</f>
        <v>0</v>
      </c>
      <c r="J135" s="36">
        <f>H135*F135</f>
        <v>0</v>
      </c>
      <c r="K135" s="37">
        <f>H135*I135</f>
        <v>0</v>
      </c>
    </row>
    <row r="136" spans="1:11" x14ac:dyDescent="0.3">
      <c r="A136" s="154"/>
      <c r="B136" s="164"/>
      <c r="C136" s="165"/>
      <c r="D136" s="166"/>
      <c r="E136" s="103"/>
      <c r="F136" s="104"/>
      <c r="G136" s="99"/>
      <c r="H136" s="166"/>
      <c r="I136" s="100"/>
      <c r="J136" s="36"/>
      <c r="K136" s="37"/>
    </row>
    <row r="137" spans="1:11" x14ac:dyDescent="0.3">
      <c r="A137" s="154"/>
      <c r="B137" s="164"/>
      <c r="C137" s="165"/>
      <c r="D137" s="166"/>
      <c r="E137" s="103"/>
      <c r="F137" s="105"/>
      <c r="G137" s="99"/>
      <c r="H137" s="166"/>
      <c r="I137" s="100"/>
      <c r="J137" s="36"/>
      <c r="K137" s="37"/>
    </row>
    <row r="138" spans="1:11" ht="15" thickBot="1" x14ac:dyDescent="0.35">
      <c r="A138" s="158"/>
      <c r="B138" s="159"/>
      <c r="C138" s="160"/>
      <c r="D138" s="167"/>
      <c r="E138" s="107"/>
      <c r="F138" s="108"/>
      <c r="G138" s="99"/>
      <c r="H138" s="167"/>
      <c r="I138" s="110"/>
      <c r="J138" s="44"/>
      <c r="K138" s="111"/>
    </row>
    <row r="139" spans="1:11" x14ac:dyDescent="0.3">
      <c r="A139" s="46" t="s">
        <v>184</v>
      </c>
      <c r="B139" s="142"/>
      <c r="C139" s="168"/>
      <c r="D139" s="144"/>
      <c r="E139" s="145"/>
      <c r="F139" s="98"/>
      <c r="G139" s="109"/>
      <c r="H139" s="47"/>
      <c r="I139" s="114"/>
      <c r="J139" s="101"/>
      <c r="K139" s="102"/>
    </row>
    <row r="140" spans="1:11" x14ac:dyDescent="0.3">
      <c r="A140" s="30"/>
      <c r="B140" s="21">
        <v>420108</v>
      </c>
      <c r="C140" s="31" t="s">
        <v>185</v>
      </c>
      <c r="D140" s="26">
        <v>50</v>
      </c>
      <c r="E140" s="103">
        <v>1.2</v>
      </c>
      <c r="F140" s="105">
        <f t="shared" ref="F140:F146" si="20">E140-E140*($F$12)</f>
        <v>1.2</v>
      </c>
      <c r="G140" s="109"/>
      <c r="H140" s="116"/>
      <c r="I140" s="100">
        <f t="shared" ref="I140:I146" si="21">F140*($I$12)</f>
        <v>0</v>
      </c>
      <c r="J140" s="36">
        <f t="shared" ref="J140:J146" si="22">H140*F140</f>
        <v>0</v>
      </c>
      <c r="K140" s="37">
        <f t="shared" ref="K140:K146" si="23">H140*I140</f>
        <v>0</v>
      </c>
    </row>
    <row r="141" spans="1:11" x14ac:dyDescent="0.3">
      <c r="A141" s="30"/>
      <c r="B141" s="21">
        <v>12100</v>
      </c>
      <c r="C141" s="115" t="s">
        <v>186</v>
      </c>
      <c r="D141" s="26">
        <v>20</v>
      </c>
      <c r="E141" s="103">
        <v>1.02</v>
      </c>
      <c r="F141" s="105">
        <f t="shared" si="20"/>
        <v>1.02</v>
      </c>
      <c r="G141" s="109"/>
      <c r="H141" s="116"/>
      <c r="I141" s="100">
        <f t="shared" si="21"/>
        <v>0</v>
      </c>
      <c r="J141" s="36">
        <f t="shared" si="22"/>
        <v>0</v>
      </c>
      <c r="K141" s="37">
        <f t="shared" si="23"/>
        <v>0</v>
      </c>
    </row>
    <row r="142" spans="1:11" x14ac:dyDescent="0.3">
      <c r="A142" s="30"/>
      <c r="B142" s="21">
        <v>12110</v>
      </c>
      <c r="C142" s="115" t="s">
        <v>187</v>
      </c>
      <c r="D142" s="26">
        <v>20</v>
      </c>
      <c r="E142" s="103">
        <v>0.98</v>
      </c>
      <c r="F142" s="117">
        <f t="shared" si="20"/>
        <v>0.98</v>
      </c>
      <c r="G142" s="109"/>
      <c r="H142" s="116"/>
      <c r="I142" s="100">
        <f t="shared" si="21"/>
        <v>0</v>
      </c>
      <c r="J142" s="36">
        <f t="shared" si="22"/>
        <v>0</v>
      </c>
      <c r="K142" s="37">
        <f t="shared" si="23"/>
        <v>0</v>
      </c>
    </row>
    <row r="143" spans="1:11" x14ac:dyDescent="0.3">
      <c r="A143" s="30"/>
      <c r="B143" s="21">
        <v>12120</v>
      </c>
      <c r="C143" s="115" t="s">
        <v>188</v>
      </c>
      <c r="D143" s="26">
        <v>20</v>
      </c>
      <c r="E143" s="103">
        <v>1.61</v>
      </c>
      <c r="F143" s="104">
        <f t="shared" si="20"/>
        <v>1.61</v>
      </c>
      <c r="G143" s="109"/>
      <c r="H143" s="116"/>
      <c r="I143" s="100">
        <f t="shared" si="21"/>
        <v>0</v>
      </c>
      <c r="J143" s="36">
        <f t="shared" si="22"/>
        <v>0</v>
      </c>
      <c r="K143" s="37">
        <f t="shared" si="23"/>
        <v>0</v>
      </c>
    </row>
    <row r="144" spans="1:11" x14ac:dyDescent="0.3">
      <c r="A144" s="30"/>
      <c r="B144" s="21">
        <v>12130</v>
      </c>
      <c r="C144" s="115" t="s">
        <v>189</v>
      </c>
      <c r="D144" s="26">
        <v>20</v>
      </c>
      <c r="E144" s="103">
        <v>1.81</v>
      </c>
      <c r="F144" s="104">
        <f t="shared" si="20"/>
        <v>1.81</v>
      </c>
      <c r="G144" s="109"/>
      <c r="H144" s="116"/>
      <c r="I144" s="100">
        <f t="shared" si="21"/>
        <v>0</v>
      </c>
      <c r="J144" s="36">
        <f t="shared" si="22"/>
        <v>0</v>
      </c>
      <c r="K144" s="37">
        <f t="shared" si="23"/>
        <v>0</v>
      </c>
    </row>
    <row r="145" spans="1:11" x14ac:dyDescent="0.3">
      <c r="A145" s="30"/>
      <c r="B145" s="116">
        <v>12140</v>
      </c>
      <c r="C145" s="169" t="s">
        <v>190</v>
      </c>
      <c r="D145" s="75">
        <v>20</v>
      </c>
      <c r="E145" s="103">
        <v>7.87</v>
      </c>
      <c r="F145" s="105">
        <f t="shared" si="20"/>
        <v>7.87</v>
      </c>
      <c r="G145" s="109"/>
      <c r="H145" s="116"/>
      <c r="I145" s="100">
        <f t="shared" si="21"/>
        <v>0</v>
      </c>
      <c r="J145" s="36">
        <f t="shared" si="22"/>
        <v>0</v>
      </c>
      <c r="K145" s="37">
        <f t="shared" si="23"/>
        <v>0</v>
      </c>
    </row>
    <row r="146" spans="1:11" ht="15" thickBot="1" x14ac:dyDescent="0.35">
      <c r="A146" s="106"/>
      <c r="B146" s="40">
        <v>12150</v>
      </c>
      <c r="C146" s="170" t="s">
        <v>191</v>
      </c>
      <c r="D146" s="40">
        <v>8</v>
      </c>
      <c r="E146" s="107">
        <v>14.09</v>
      </c>
      <c r="F146" s="108">
        <f t="shared" si="20"/>
        <v>14.09</v>
      </c>
      <c r="G146" s="109"/>
      <c r="H146" s="38"/>
      <c r="I146" s="110">
        <f t="shared" si="21"/>
        <v>0</v>
      </c>
      <c r="J146" s="44">
        <f t="shared" si="22"/>
        <v>0</v>
      </c>
      <c r="K146" s="111">
        <f t="shared" si="23"/>
        <v>0</v>
      </c>
    </row>
    <row r="147" spans="1:11" x14ac:dyDescent="0.3">
      <c r="A147" s="30"/>
      <c r="B147" s="47"/>
      <c r="C147" s="125"/>
      <c r="D147" s="68"/>
      <c r="E147" s="145"/>
      <c r="F147" s="98"/>
      <c r="G147" s="109"/>
      <c r="H147" s="47"/>
      <c r="I147" s="114"/>
      <c r="J147" s="101"/>
      <c r="K147" s="102"/>
    </row>
    <row r="148" spans="1:11" x14ac:dyDescent="0.3">
      <c r="A148" s="30" t="s">
        <v>192</v>
      </c>
      <c r="B148" s="21">
        <v>420208</v>
      </c>
      <c r="C148" s="31" t="s">
        <v>193</v>
      </c>
      <c r="D148" s="26">
        <v>50</v>
      </c>
      <c r="E148" s="103">
        <v>1.1200000000000001</v>
      </c>
      <c r="F148" s="105">
        <f t="shared" ref="F148:F154" si="24">E148-E148*($F$12)</f>
        <v>1.1200000000000001</v>
      </c>
      <c r="G148" s="109"/>
      <c r="H148" s="116"/>
      <c r="I148" s="100">
        <f t="shared" ref="I148:I154" si="25">F148*($I$12)</f>
        <v>0</v>
      </c>
      <c r="J148" s="36">
        <f t="shared" ref="J148:J154" si="26">H148*F148</f>
        <v>0</v>
      </c>
      <c r="K148" s="37">
        <f t="shared" ref="K148:K154" si="27">H148*I148</f>
        <v>0</v>
      </c>
    </row>
    <row r="149" spans="1:11" x14ac:dyDescent="0.3">
      <c r="A149" s="30"/>
      <c r="B149" s="21">
        <v>12200</v>
      </c>
      <c r="C149" s="115" t="s">
        <v>194</v>
      </c>
      <c r="D149" s="26">
        <v>20</v>
      </c>
      <c r="E149" s="103">
        <v>1.02</v>
      </c>
      <c r="F149" s="117">
        <f t="shared" si="24"/>
        <v>1.02</v>
      </c>
      <c r="G149" s="109"/>
      <c r="H149" s="116"/>
      <c r="I149" s="100">
        <f t="shared" si="25"/>
        <v>0</v>
      </c>
      <c r="J149" s="36">
        <f t="shared" si="26"/>
        <v>0</v>
      </c>
      <c r="K149" s="37">
        <f t="shared" si="27"/>
        <v>0</v>
      </c>
    </row>
    <row r="150" spans="1:11" x14ac:dyDescent="0.3">
      <c r="A150" s="30"/>
      <c r="B150" s="21">
        <v>12210</v>
      </c>
      <c r="C150" s="115" t="s">
        <v>195</v>
      </c>
      <c r="D150" s="26">
        <v>20</v>
      </c>
      <c r="E150" s="103">
        <v>0.98</v>
      </c>
      <c r="F150" s="104">
        <f t="shared" si="24"/>
        <v>0.98</v>
      </c>
      <c r="G150" s="109"/>
      <c r="H150" s="116"/>
      <c r="I150" s="100">
        <f t="shared" si="25"/>
        <v>0</v>
      </c>
      <c r="J150" s="36">
        <f t="shared" si="26"/>
        <v>0</v>
      </c>
      <c r="K150" s="37">
        <f t="shared" si="27"/>
        <v>0</v>
      </c>
    </row>
    <row r="151" spans="1:11" x14ac:dyDescent="0.3">
      <c r="A151" s="30"/>
      <c r="B151" s="21">
        <v>12220</v>
      </c>
      <c r="C151" s="171" t="s">
        <v>196</v>
      </c>
      <c r="D151" s="26">
        <v>20</v>
      </c>
      <c r="E151" s="103">
        <v>1.61</v>
      </c>
      <c r="F151" s="104">
        <f t="shared" si="24"/>
        <v>1.61</v>
      </c>
      <c r="G151" s="109"/>
      <c r="H151" s="116"/>
      <c r="I151" s="100">
        <f t="shared" si="25"/>
        <v>0</v>
      </c>
      <c r="J151" s="36">
        <f t="shared" si="26"/>
        <v>0</v>
      </c>
      <c r="K151" s="37">
        <f t="shared" si="27"/>
        <v>0</v>
      </c>
    </row>
    <row r="152" spans="1:11" x14ac:dyDescent="0.3">
      <c r="A152" s="30"/>
      <c r="B152" s="21">
        <v>12230</v>
      </c>
      <c r="C152" s="115" t="s">
        <v>197</v>
      </c>
      <c r="D152" s="26">
        <v>20</v>
      </c>
      <c r="E152" s="103">
        <v>1.82</v>
      </c>
      <c r="F152" s="105">
        <f t="shared" si="24"/>
        <v>1.82</v>
      </c>
      <c r="G152" s="109"/>
      <c r="H152" s="116"/>
      <c r="I152" s="100">
        <f t="shared" si="25"/>
        <v>0</v>
      </c>
      <c r="J152" s="36">
        <f t="shared" si="26"/>
        <v>0</v>
      </c>
      <c r="K152" s="37">
        <f t="shared" si="27"/>
        <v>0</v>
      </c>
    </row>
    <row r="153" spans="1:11" x14ac:dyDescent="0.3">
      <c r="A153" s="30"/>
      <c r="B153" s="21">
        <v>12240</v>
      </c>
      <c r="C153" s="115" t="s">
        <v>198</v>
      </c>
      <c r="D153" s="26">
        <v>20</v>
      </c>
      <c r="E153" s="103">
        <v>7.87</v>
      </c>
      <c r="F153" s="105">
        <f t="shared" si="24"/>
        <v>7.87</v>
      </c>
      <c r="G153" s="109"/>
      <c r="H153" s="116"/>
      <c r="I153" s="100">
        <f t="shared" si="25"/>
        <v>0</v>
      </c>
      <c r="J153" s="36">
        <f t="shared" si="26"/>
        <v>0</v>
      </c>
      <c r="K153" s="37">
        <f t="shared" si="27"/>
        <v>0</v>
      </c>
    </row>
    <row r="154" spans="1:11" ht="15" thickBot="1" x14ac:dyDescent="0.35">
      <c r="A154" s="106"/>
      <c r="B154" s="75">
        <v>12250</v>
      </c>
      <c r="C154" s="127" t="s">
        <v>199</v>
      </c>
      <c r="D154" s="75">
        <v>8</v>
      </c>
      <c r="E154" s="107">
        <v>14.09</v>
      </c>
      <c r="F154" s="108">
        <f t="shared" si="24"/>
        <v>14.09</v>
      </c>
      <c r="G154" s="109"/>
      <c r="H154" s="116"/>
      <c r="I154" s="130">
        <f t="shared" si="25"/>
        <v>0</v>
      </c>
      <c r="J154" s="44">
        <f t="shared" si="26"/>
        <v>0</v>
      </c>
      <c r="K154" s="111">
        <f t="shared" si="27"/>
        <v>0</v>
      </c>
    </row>
    <row r="155" spans="1:11" x14ac:dyDescent="0.3">
      <c r="A155" s="30" t="s">
        <v>200</v>
      </c>
      <c r="B155" s="144"/>
      <c r="C155" s="143"/>
      <c r="D155" s="144"/>
      <c r="E155" s="145"/>
      <c r="F155" s="98"/>
      <c r="G155" s="109"/>
      <c r="H155" s="144"/>
      <c r="I155" s="114"/>
      <c r="J155" s="101"/>
      <c r="K155" s="102"/>
    </row>
    <row r="156" spans="1:11" x14ac:dyDescent="0.3">
      <c r="A156" s="30" t="s">
        <v>201</v>
      </c>
      <c r="B156" s="21"/>
      <c r="C156" s="138"/>
      <c r="D156" s="26"/>
      <c r="E156" s="103"/>
      <c r="F156" s="104"/>
      <c r="G156" s="109"/>
      <c r="H156" s="116"/>
      <c r="I156" s="100"/>
      <c r="J156" s="36"/>
      <c r="K156" s="37"/>
    </row>
    <row r="157" spans="1:11" x14ac:dyDescent="0.3">
      <c r="A157" s="30"/>
      <c r="B157" s="21">
        <v>12610</v>
      </c>
      <c r="C157" s="115" t="s">
        <v>202</v>
      </c>
      <c r="D157" s="26">
        <v>20</v>
      </c>
      <c r="E157" s="103">
        <v>1.21</v>
      </c>
      <c r="F157" s="105">
        <f>E157-E157*($F$12)</f>
        <v>1.21</v>
      </c>
      <c r="G157" s="109"/>
      <c r="H157" s="116"/>
      <c r="I157" s="100">
        <f>F157*($I$12)</f>
        <v>0</v>
      </c>
      <c r="J157" s="36">
        <f>H157*F157</f>
        <v>0</v>
      </c>
      <c r="K157" s="37">
        <f>H157*I157</f>
        <v>0</v>
      </c>
    </row>
    <row r="158" spans="1:11" x14ac:dyDescent="0.3">
      <c r="A158" s="30"/>
      <c r="B158" s="21">
        <v>12620</v>
      </c>
      <c r="C158" s="115" t="s">
        <v>203</v>
      </c>
      <c r="D158" s="26">
        <v>20</v>
      </c>
      <c r="E158" s="103">
        <v>1.68</v>
      </c>
      <c r="F158" s="105">
        <f>E158-E158*($F$12)</f>
        <v>1.68</v>
      </c>
      <c r="G158" s="109"/>
      <c r="H158" s="116"/>
      <c r="I158" s="100">
        <f>F158*($I$12)</f>
        <v>0</v>
      </c>
      <c r="J158" s="36">
        <f>H158*F158</f>
        <v>0</v>
      </c>
      <c r="K158" s="37">
        <f>H158*I158</f>
        <v>0</v>
      </c>
    </row>
    <row r="159" spans="1:11" ht="15" thickBot="1" x14ac:dyDescent="0.35">
      <c r="A159" s="106"/>
      <c r="B159" s="38">
        <v>12630</v>
      </c>
      <c r="C159" s="128" t="s">
        <v>204</v>
      </c>
      <c r="D159" s="40">
        <v>20</v>
      </c>
      <c r="E159" s="107">
        <v>1.98</v>
      </c>
      <c r="F159" s="108">
        <f>E159-E159*($F$12)</f>
        <v>1.98</v>
      </c>
      <c r="G159" s="109"/>
      <c r="H159" s="38"/>
      <c r="I159" s="110">
        <f>F159*($I$12)</f>
        <v>0</v>
      </c>
      <c r="J159" s="44">
        <f>H159*F159</f>
        <v>0</v>
      </c>
      <c r="K159" s="111">
        <f>H159*I159</f>
        <v>0</v>
      </c>
    </row>
    <row r="160" spans="1:11" x14ac:dyDescent="0.3">
      <c r="A160" s="46"/>
      <c r="B160" s="142"/>
      <c r="C160" s="152"/>
      <c r="D160" s="144"/>
      <c r="E160" s="145"/>
      <c r="F160" s="98"/>
      <c r="G160" s="109"/>
      <c r="H160" s="126"/>
      <c r="I160" s="114"/>
      <c r="J160" s="101"/>
      <c r="K160" s="102"/>
    </row>
    <row r="161" spans="1:11" x14ac:dyDescent="0.3">
      <c r="A161" s="30" t="s">
        <v>205</v>
      </c>
      <c r="B161" s="21">
        <v>12300</v>
      </c>
      <c r="C161" s="115" t="s">
        <v>206</v>
      </c>
      <c r="D161" s="26">
        <v>20</v>
      </c>
      <c r="E161" s="103">
        <v>1.87</v>
      </c>
      <c r="F161" s="117">
        <f>E161-E161*($F$12)</f>
        <v>1.87</v>
      </c>
      <c r="G161" s="99"/>
      <c r="H161" s="75"/>
      <c r="I161" s="100">
        <f>F161*($I$12)</f>
        <v>0</v>
      </c>
      <c r="J161" s="36">
        <f>H161*F161</f>
        <v>0</v>
      </c>
      <c r="K161" s="37">
        <f>H161*I161</f>
        <v>0</v>
      </c>
    </row>
    <row r="162" spans="1:11" x14ac:dyDescent="0.3">
      <c r="A162" s="30"/>
      <c r="B162" s="21">
        <v>12310</v>
      </c>
      <c r="C162" s="115" t="s">
        <v>207</v>
      </c>
      <c r="D162" s="26">
        <v>20</v>
      </c>
      <c r="E162" s="103">
        <v>2.2000000000000002</v>
      </c>
      <c r="F162" s="105">
        <f>E162-E162*($F$12)</f>
        <v>2.2000000000000002</v>
      </c>
      <c r="G162" s="99"/>
      <c r="H162" s="75"/>
      <c r="I162" s="100">
        <f>F162*($I$12)</f>
        <v>0</v>
      </c>
      <c r="J162" s="36">
        <f>H162*F162</f>
        <v>0</v>
      </c>
      <c r="K162" s="37">
        <f>H162*I162</f>
        <v>0</v>
      </c>
    </row>
    <row r="163" spans="1:11" x14ac:dyDescent="0.3">
      <c r="A163" s="30"/>
      <c r="B163" s="21">
        <v>12320</v>
      </c>
      <c r="C163" s="115" t="s">
        <v>208</v>
      </c>
      <c r="D163" s="26">
        <v>20</v>
      </c>
      <c r="E163" s="103">
        <v>2.74</v>
      </c>
      <c r="F163" s="117">
        <f>E163-E163*($F$12)</f>
        <v>2.74</v>
      </c>
      <c r="G163" s="99"/>
      <c r="H163" s="75"/>
      <c r="I163" s="100">
        <f>F163*($I$12)</f>
        <v>0</v>
      </c>
      <c r="J163" s="36">
        <f>H163*F163</f>
        <v>0</v>
      </c>
      <c r="K163" s="37">
        <f>H163*I163</f>
        <v>0</v>
      </c>
    </row>
    <row r="164" spans="1:11" x14ac:dyDescent="0.3">
      <c r="A164" s="30"/>
      <c r="B164" s="116">
        <v>12330</v>
      </c>
      <c r="C164" s="172" t="s">
        <v>209</v>
      </c>
      <c r="D164" s="26">
        <v>20</v>
      </c>
      <c r="E164" s="129">
        <v>3.58</v>
      </c>
      <c r="F164" s="105">
        <f>E164-E164*($F$12)</f>
        <v>3.58</v>
      </c>
      <c r="G164" s="173"/>
      <c r="H164" s="116"/>
      <c r="I164" s="174">
        <f>F164*($I$12)</f>
        <v>0</v>
      </c>
      <c r="J164" s="36">
        <f>H164*F164</f>
        <v>0</v>
      </c>
      <c r="K164" s="36">
        <f>H164*I164</f>
        <v>0</v>
      </c>
    </row>
    <row r="165" spans="1:11" ht="15" thickBot="1" x14ac:dyDescent="0.35">
      <c r="A165" s="106"/>
      <c r="B165" s="167"/>
      <c r="C165" s="39"/>
      <c r="D165" s="175"/>
      <c r="E165" s="176"/>
      <c r="F165" s="177"/>
      <c r="G165" s="178"/>
      <c r="H165" s="167"/>
      <c r="I165" s="179"/>
      <c r="J165" s="179"/>
      <c r="K165" s="66"/>
    </row>
    <row r="166" spans="1:11" x14ac:dyDescent="0.3">
      <c r="A166" s="46" t="s">
        <v>210</v>
      </c>
      <c r="B166" s="47"/>
      <c r="C166" s="143"/>
      <c r="D166" s="144"/>
      <c r="E166" s="97"/>
      <c r="F166" s="51"/>
      <c r="G166" s="109"/>
      <c r="H166" s="47"/>
      <c r="I166" s="100"/>
      <c r="J166" s="139"/>
      <c r="K166" s="102"/>
    </row>
    <row r="167" spans="1:11" x14ac:dyDescent="0.3">
      <c r="A167" s="30"/>
      <c r="B167" s="47">
        <v>13110</v>
      </c>
      <c r="C167" s="48" t="s">
        <v>211</v>
      </c>
      <c r="D167" s="47">
        <v>56</v>
      </c>
      <c r="E167" s="103">
        <v>2.68</v>
      </c>
      <c r="F167" s="104">
        <f>E167-E167*($F$12)</f>
        <v>2.68</v>
      </c>
      <c r="G167" s="109"/>
      <c r="H167" s="157"/>
      <c r="I167" s="100">
        <f>F167*($I$12)</f>
        <v>0</v>
      </c>
      <c r="J167" s="36">
        <f>H167*F167</f>
        <v>0</v>
      </c>
      <c r="K167" s="37">
        <f>H167*I167</f>
        <v>0</v>
      </c>
    </row>
    <row r="168" spans="1:11" x14ac:dyDescent="0.3">
      <c r="A168" s="30"/>
      <c r="B168" s="26">
        <v>13120</v>
      </c>
      <c r="C168" s="31" t="s">
        <v>212</v>
      </c>
      <c r="D168" s="126">
        <v>30</v>
      </c>
      <c r="E168" s="129">
        <v>3.78</v>
      </c>
      <c r="F168" s="104">
        <f>E168-E168*($F$12)</f>
        <v>3.78</v>
      </c>
      <c r="G168" s="109"/>
      <c r="H168" s="180"/>
      <c r="I168" s="100">
        <f>F168*($I$12)</f>
        <v>0</v>
      </c>
      <c r="J168" s="36">
        <f>H168*F168</f>
        <v>0</v>
      </c>
      <c r="K168" s="36">
        <f>H168*I168</f>
        <v>0</v>
      </c>
    </row>
    <row r="169" spans="1:11" ht="15" thickBot="1" x14ac:dyDescent="0.35">
      <c r="A169" s="30"/>
      <c r="B169" s="175"/>
      <c r="C169" s="181"/>
      <c r="D169" s="166"/>
      <c r="E169" s="182"/>
      <c r="F169" s="183"/>
      <c r="G169" s="184"/>
      <c r="H169" s="185"/>
      <c r="I169" s="167"/>
      <c r="J169" s="179"/>
      <c r="K169" s="179"/>
    </row>
    <row r="170" spans="1:11" x14ac:dyDescent="0.3">
      <c r="A170" s="46"/>
      <c r="B170" s="186"/>
      <c r="C170" s="187"/>
      <c r="D170" s="188"/>
      <c r="E170" s="189"/>
      <c r="F170" s="190"/>
      <c r="G170" s="191"/>
      <c r="H170" s="28"/>
      <c r="I170" s="28"/>
      <c r="J170" s="28"/>
      <c r="K170" s="28"/>
    </row>
    <row r="171" spans="1:11" ht="15.75" customHeight="1" x14ac:dyDescent="0.3">
      <c r="A171" s="192" t="s">
        <v>213</v>
      </c>
      <c r="B171" s="31" t="s">
        <v>214</v>
      </c>
      <c r="C171" s="193" t="s">
        <v>215</v>
      </c>
      <c r="D171" s="193">
        <v>10</v>
      </c>
      <c r="E171" s="194"/>
      <c r="F171" s="195"/>
      <c r="G171" s="191"/>
      <c r="H171" s="23"/>
      <c r="I171" s="196"/>
      <c r="J171" s="23"/>
      <c r="K171" s="23"/>
    </row>
    <row r="172" spans="1:11" x14ac:dyDescent="0.3">
      <c r="A172" s="192"/>
      <c r="B172" s="31" t="s">
        <v>216</v>
      </c>
      <c r="C172" s="193">
        <v>40</v>
      </c>
      <c r="D172" s="197">
        <v>10</v>
      </c>
      <c r="E172" s="198"/>
      <c r="F172" s="195"/>
      <c r="G172" s="191"/>
      <c r="H172" s="23"/>
      <c r="I172" s="196"/>
      <c r="J172" s="23"/>
      <c r="K172" s="23"/>
    </row>
    <row r="173" spans="1:11" x14ac:dyDescent="0.3">
      <c r="A173" s="199"/>
      <c r="B173" s="31" t="s">
        <v>217</v>
      </c>
      <c r="C173" s="193">
        <v>50</v>
      </c>
      <c r="D173" s="197">
        <v>10</v>
      </c>
      <c r="E173" s="198"/>
      <c r="F173" s="200"/>
      <c r="G173" s="191"/>
      <c r="H173" s="23"/>
      <c r="I173" s="196"/>
      <c r="J173" s="23"/>
      <c r="K173" s="23"/>
    </row>
    <row r="174" spans="1:11" x14ac:dyDescent="0.3">
      <c r="A174" s="199"/>
      <c r="B174" s="31" t="s">
        <v>218</v>
      </c>
      <c r="C174" s="193">
        <v>75</v>
      </c>
      <c r="D174" s="197">
        <v>10</v>
      </c>
      <c r="E174" s="198"/>
      <c r="F174" s="201"/>
      <c r="G174" s="191"/>
      <c r="H174" s="23"/>
      <c r="I174" s="196"/>
      <c r="J174" s="23"/>
      <c r="K174" s="23"/>
    </row>
    <row r="175" spans="1:11" x14ac:dyDescent="0.3">
      <c r="A175" s="199"/>
      <c r="B175" s="181" t="s">
        <v>219</v>
      </c>
      <c r="C175" s="193">
        <v>110</v>
      </c>
      <c r="D175" s="197">
        <v>10</v>
      </c>
      <c r="E175" s="198"/>
      <c r="F175" s="195"/>
      <c r="G175" s="191"/>
      <c r="H175" s="23"/>
      <c r="I175" s="196"/>
      <c r="J175" s="23"/>
      <c r="K175" s="23"/>
    </row>
    <row r="176" spans="1:11" ht="15" thickBot="1" x14ac:dyDescent="0.35">
      <c r="A176" s="202"/>
      <c r="B176" s="39" t="s">
        <v>220</v>
      </c>
      <c r="C176" s="203">
        <v>160</v>
      </c>
      <c r="D176" s="204">
        <v>2</v>
      </c>
      <c r="E176" s="205"/>
      <c r="F176" s="206"/>
      <c r="G176" s="191"/>
      <c r="H176" s="167"/>
      <c r="I176" s="207"/>
      <c r="J176" s="167"/>
      <c r="K176" s="167"/>
    </row>
    <row r="177" spans="1:11" x14ac:dyDescent="0.3">
      <c r="A177" s="30"/>
      <c r="B177" s="113"/>
      <c r="C177" s="181"/>
      <c r="D177" s="113"/>
      <c r="E177" s="194"/>
      <c r="F177" s="201"/>
      <c r="G177" s="191"/>
      <c r="H177" s="113"/>
      <c r="I177" s="208"/>
      <c r="J177" s="113"/>
      <c r="K177" s="113"/>
    </row>
    <row r="178" spans="1:11" ht="15.75" customHeight="1" x14ac:dyDescent="0.3">
      <c r="A178" s="209" t="s">
        <v>221</v>
      </c>
      <c r="B178" s="210" t="s">
        <v>222</v>
      </c>
      <c r="C178" s="193" t="s">
        <v>223</v>
      </c>
      <c r="D178" s="211">
        <v>1</v>
      </c>
      <c r="E178" s="198"/>
      <c r="F178" s="195"/>
      <c r="G178" s="191"/>
      <c r="H178" s="23"/>
      <c r="I178" s="196"/>
      <c r="J178" s="23"/>
      <c r="K178" s="23"/>
    </row>
    <row r="179" spans="1:11" x14ac:dyDescent="0.3">
      <c r="A179" s="209"/>
      <c r="B179" s="193" t="s">
        <v>224</v>
      </c>
      <c r="C179" s="193" t="s">
        <v>225</v>
      </c>
      <c r="D179" s="197">
        <v>1</v>
      </c>
      <c r="E179" s="198"/>
      <c r="F179" s="195"/>
      <c r="G179" s="191"/>
      <c r="H179" s="23"/>
      <c r="I179" s="196"/>
      <c r="J179" s="23"/>
      <c r="K179" s="23"/>
    </row>
    <row r="180" spans="1:11" x14ac:dyDescent="0.3">
      <c r="A180" s="209"/>
      <c r="B180" s="193" t="s">
        <v>226</v>
      </c>
      <c r="C180" s="193" t="s">
        <v>227</v>
      </c>
      <c r="D180" s="197">
        <v>1</v>
      </c>
      <c r="E180" s="198"/>
      <c r="F180" s="195"/>
      <c r="G180" s="191"/>
      <c r="H180" s="23"/>
      <c r="I180" s="196"/>
      <c r="J180" s="23"/>
      <c r="K180" s="23"/>
    </row>
    <row r="181" spans="1:11" x14ac:dyDescent="0.3">
      <c r="A181" s="30"/>
      <c r="B181" s="193" t="s">
        <v>228</v>
      </c>
      <c r="C181" s="193" t="s">
        <v>229</v>
      </c>
      <c r="D181" s="197">
        <v>1</v>
      </c>
      <c r="E181" s="198"/>
      <c r="F181" s="201"/>
      <c r="G181" s="191"/>
      <c r="H181" s="23"/>
      <c r="I181" s="196"/>
      <c r="J181" s="23"/>
      <c r="K181" s="23"/>
    </row>
    <row r="182" spans="1:11" x14ac:dyDescent="0.3">
      <c r="A182" s="30"/>
      <c r="B182" s="193" t="s">
        <v>230</v>
      </c>
      <c r="C182" s="193" t="s">
        <v>231</v>
      </c>
      <c r="D182" s="197">
        <v>1</v>
      </c>
      <c r="E182" s="198"/>
      <c r="F182" s="195"/>
      <c r="G182" s="191"/>
      <c r="H182" s="23"/>
      <c r="I182" s="196"/>
      <c r="J182" s="23"/>
      <c r="K182" s="23"/>
    </row>
    <row r="183" spans="1:11" x14ac:dyDescent="0.3">
      <c r="A183" s="30"/>
      <c r="B183" s="212" t="s">
        <v>232</v>
      </c>
      <c r="C183" s="212" t="s">
        <v>233</v>
      </c>
      <c r="D183" s="213">
        <v>1</v>
      </c>
      <c r="E183" s="198"/>
      <c r="F183" s="195"/>
      <c r="G183" s="191"/>
      <c r="H183" s="23"/>
      <c r="I183" s="196"/>
      <c r="J183" s="23"/>
      <c r="K183" s="23"/>
    </row>
    <row r="184" spans="1:11" ht="15" thickBot="1" x14ac:dyDescent="0.35">
      <c r="A184" s="106"/>
      <c r="B184" s="167"/>
      <c r="C184" s="39"/>
      <c r="D184" s="167"/>
      <c r="E184" s="214"/>
      <c r="F184" s="206"/>
      <c r="G184" s="191"/>
      <c r="H184" s="179"/>
      <c r="I184" s="215"/>
      <c r="J184" s="179"/>
      <c r="K184" s="179"/>
    </row>
    <row r="185" spans="1:11" ht="21.6" thickBot="1" x14ac:dyDescent="0.35">
      <c r="A185" s="84"/>
      <c r="B185" s="85"/>
      <c r="C185" s="85"/>
      <c r="D185" s="85"/>
      <c r="E185" s="86"/>
      <c r="F185" s="87"/>
      <c r="G185" s="88" t="s">
        <v>75</v>
      </c>
      <c r="H185" s="89"/>
      <c r="I185" s="90"/>
      <c r="J185" s="91">
        <f>SUM(J13:J168)</f>
        <v>0</v>
      </c>
      <c r="K185" s="91">
        <f>SUM(K13:K168)</f>
        <v>0</v>
      </c>
    </row>
    <row r="186" spans="1:11" x14ac:dyDescent="0.3">
      <c r="B186" s="86"/>
      <c r="C186" s="86"/>
      <c r="D186" s="86"/>
      <c r="F186" s="216"/>
      <c r="G186" s="217"/>
    </row>
    <row r="187" spans="1:11" ht="15" thickBot="1" x14ac:dyDescent="0.35">
      <c r="A187" s="5"/>
      <c r="B187" s="5"/>
      <c r="C187" s="5"/>
      <c r="D187" s="5"/>
      <c r="E187" s="5"/>
      <c r="F187" s="92"/>
      <c r="G187" s="93"/>
      <c r="H187" s="5"/>
      <c r="I187" s="5"/>
      <c r="J187" s="5"/>
      <c r="K187" s="5"/>
    </row>
    <row r="188" spans="1:11" x14ac:dyDescent="0.3">
      <c r="A188" s="94" t="s">
        <v>76</v>
      </c>
      <c r="B188" s="95"/>
      <c r="C188" s="95"/>
      <c r="D188" s="95"/>
      <c r="E188" s="95"/>
      <c r="F188" s="95"/>
      <c r="G188" s="95"/>
      <c r="H188" s="95"/>
      <c r="I188" s="95"/>
    </row>
  </sheetData>
  <mergeCells count="12">
    <mergeCell ref="A54:A62"/>
    <mergeCell ref="A124:A126"/>
    <mergeCell ref="A171:A172"/>
    <mergeCell ref="A178:A180"/>
    <mergeCell ref="A188:I188"/>
    <mergeCell ref="A9:K9"/>
    <mergeCell ref="A11:A12"/>
    <mergeCell ref="B11:B12"/>
    <mergeCell ref="C11:C12"/>
    <mergeCell ref="D11:D12"/>
    <mergeCell ref="J11:J12"/>
    <mergeCell ref="K11:K12"/>
  </mergeCells>
  <hyperlinks>
    <hyperlink ref="G7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Вн.трубы HTPlus Magnaplast</vt:lpstr>
      <vt:lpstr>Вн.фитинги HTPlus Magnaplast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2018-06-20T06:36:03Z</dcterms:modified>
</cp:coreProperties>
</file>