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Нар.трубы ПВХ Magnaplast" sheetId="4" r:id="rId1"/>
    <sheet name="Нар.фитинги ПВХ Magnaplast" sheetId="5" r:id="rId2"/>
  </sheets>
  <calcPr calcId="144525"/>
</workbook>
</file>

<file path=xl/calcChain.xml><?xml version="1.0" encoding="utf-8"?>
<calcChain xmlns="http://schemas.openxmlformats.org/spreadsheetml/2006/main">
  <c r="F167" i="5" l="1"/>
  <c r="F166" i="5"/>
  <c r="F165" i="5"/>
  <c r="F161" i="5"/>
  <c r="F160" i="5"/>
  <c r="F154" i="5"/>
  <c r="F153" i="5"/>
  <c r="F152" i="5"/>
  <c r="F149" i="5"/>
  <c r="F148" i="5"/>
  <c r="F147" i="5"/>
  <c r="F146" i="5"/>
  <c r="F145" i="5"/>
  <c r="F143" i="5"/>
  <c r="F142" i="5"/>
  <c r="F141" i="5"/>
  <c r="F138" i="5"/>
  <c r="F137" i="5"/>
  <c r="F136" i="5"/>
  <c r="F135" i="5"/>
  <c r="F134" i="5"/>
  <c r="F133" i="5"/>
  <c r="F131" i="5"/>
  <c r="F130" i="5"/>
  <c r="F129" i="5"/>
  <c r="F128" i="5"/>
  <c r="F127" i="5"/>
  <c r="F126" i="5"/>
  <c r="F125" i="5"/>
  <c r="F123" i="5"/>
  <c r="F122" i="5"/>
  <c r="F121" i="5"/>
  <c r="F120" i="5"/>
  <c r="F119" i="5"/>
  <c r="F118" i="5"/>
  <c r="F116" i="5"/>
  <c r="F115" i="5"/>
  <c r="F114" i="5"/>
  <c r="F113" i="5"/>
  <c r="F112" i="5"/>
  <c r="F111" i="5"/>
  <c r="F110" i="5"/>
  <c r="F108" i="5"/>
  <c r="F107" i="5"/>
  <c r="F106" i="5"/>
  <c r="F105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0" i="5"/>
  <c r="F49" i="5"/>
  <c r="F48" i="5"/>
  <c r="F47" i="5"/>
  <c r="F45" i="5"/>
  <c r="F44" i="5"/>
  <c r="F43" i="5"/>
  <c r="F42" i="5"/>
  <c r="F40" i="5"/>
  <c r="F39" i="5"/>
  <c r="F38" i="5"/>
  <c r="F37" i="5"/>
  <c r="F35" i="5"/>
  <c r="F34" i="5"/>
  <c r="F33" i="5"/>
  <c r="F32" i="5"/>
  <c r="J32" i="5" s="1"/>
  <c r="F30" i="5"/>
  <c r="J30" i="5" s="1"/>
  <c r="F29" i="5"/>
  <c r="J29" i="5" s="1"/>
  <c r="F28" i="5"/>
  <c r="J28" i="5" s="1"/>
  <c r="F27" i="5"/>
  <c r="J27" i="5" s="1"/>
  <c r="F26" i="5"/>
  <c r="J26" i="5" s="1"/>
  <c r="F24" i="5"/>
  <c r="J24" i="5" s="1"/>
  <c r="F23" i="5"/>
  <c r="J23" i="5" s="1"/>
  <c r="F22" i="5"/>
  <c r="J22" i="5" s="1"/>
  <c r="F21" i="5"/>
  <c r="J21" i="5" s="1"/>
  <c r="F20" i="5"/>
  <c r="J20" i="5" s="1"/>
  <c r="F18" i="5"/>
  <c r="J18" i="5" s="1"/>
  <c r="F17" i="5"/>
  <c r="J17" i="5" s="1"/>
  <c r="F16" i="5"/>
  <c r="J16" i="5" s="1"/>
  <c r="F15" i="5"/>
  <c r="J15" i="5" s="1"/>
  <c r="F14" i="5"/>
  <c r="J14" i="5" s="1"/>
  <c r="I32" i="5"/>
  <c r="K32" i="5" s="1"/>
  <c r="F90" i="4"/>
  <c r="F89" i="4"/>
  <c r="F88" i="4"/>
  <c r="F86" i="4"/>
  <c r="F85" i="4"/>
  <c r="F84" i="4"/>
  <c r="F83" i="4"/>
  <c r="F81" i="4"/>
  <c r="F80" i="4"/>
  <c r="F79" i="4"/>
  <c r="F78" i="4"/>
  <c r="F77" i="4"/>
  <c r="F74" i="4"/>
  <c r="F73" i="4"/>
  <c r="F71" i="4"/>
  <c r="F70" i="4"/>
  <c r="F69" i="4"/>
  <c r="F67" i="4"/>
  <c r="F66" i="4"/>
  <c r="F65" i="4"/>
  <c r="F63" i="4"/>
  <c r="F62" i="4"/>
  <c r="F61" i="4"/>
  <c r="F59" i="4"/>
  <c r="F58" i="4"/>
  <c r="F57" i="4"/>
  <c r="F56" i="4"/>
  <c r="F54" i="4"/>
  <c r="F53" i="4"/>
  <c r="F52" i="4"/>
  <c r="F51" i="4"/>
  <c r="F49" i="4"/>
  <c r="F48" i="4"/>
  <c r="F47" i="4"/>
  <c r="F46" i="4"/>
  <c r="F45" i="4"/>
  <c r="F42" i="4"/>
  <c r="F41" i="4"/>
  <c r="F40" i="4"/>
  <c r="F38" i="4"/>
  <c r="F37" i="4"/>
  <c r="F36" i="4"/>
  <c r="F34" i="4"/>
  <c r="I34" i="4" s="1"/>
  <c r="K34" i="4" s="1"/>
  <c r="F33" i="4"/>
  <c r="I33" i="4" s="1"/>
  <c r="K33" i="4" s="1"/>
  <c r="F32" i="4"/>
  <c r="I32" i="4" s="1"/>
  <c r="K32" i="4" s="1"/>
  <c r="F30" i="4"/>
  <c r="I30" i="4" s="1"/>
  <c r="K30" i="4" s="1"/>
  <c r="F29" i="4"/>
  <c r="I29" i="4" s="1"/>
  <c r="K29" i="4" s="1"/>
  <c r="F28" i="4"/>
  <c r="I28" i="4" s="1"/>
  <c r="K28" i="4" s="1"/>
  <c r="F27" i="4"/>
  <c r="I27" i="4" s="1"/>
  <c r="K27" i="4" s="1"/>
  <c r="F26" i="4"/>
  <c r="I26" i="4" s="1"/>
  <c r="K26" i="4" s="1"/>
  <c r="F24" i="4"/>
  <c r="I24" i="4" s="1"/>
  <c r="K24" i="4" s="1"/>
  <c r="F23" i="4"/>
  <c r="I23" i="4" s="1"/>
  <c r="K23" i="4" s="1"/>
  <c r="F22" i="4"/>
  <c r="I22" i="4" s="1"/>
  <c r="K22" i="4" s="1"/>
  <c r="F21" i="4"/>
  <c r="I21" i="4" s="1"/>
  <c r="K21" i="4" s="1"/>
  <c r="F20" i="4"/>
  <c r="I20" i="4" s="1"/>
  <c r="K20" i="4" s="1"/>
  <c r="F18" i="4"/>
  <c r="I18" i="4" s="1"/>
  <c r="K18" i="4" s="1"/>
  <c r="F17" i="4"/>
  <c r="I17" i="4" s="1"/>
  <c r="K17" i="4" s="1"/>
  <c r="F16" i="4"/>
  <c r="I16" i="4" s="1"/>
  <c r="K16" i="4" s="1"/>
  <c r="F15" i="4"/>
  <c r="I15" i="4" s="1"/>
  <c r="K15" i="4" s="1"/>
  <c r="F14" i="4"/>
  <c r="I14" i="4" s="1"/>
  <c r="K14" i="4" s="1"/>
  <c r="I14" i="5" l="1"/>
  <c r="K14" i="5" s="1"/>
  <c r="I15" i="5"/>
  <c r="K15" i="5" s="1"/>
  <c r="I16" i="5"/>
  <c r="K16" i="5" s="1"/>
  <c r="I17" i="5"/>
  <c r="K17" i="5" s="1"/>
  <c r="I18" i="5"/>
  <c r="K18" i="5" s="1"/>
  <c r="I20" i="5"/>
  <c r="K20" i="5" s="1"/>
  <c r="I21" i="5"/>
  <c r="K21" i="5" s="1"/>
  <c r="I22" i="5"/>
  <c r="K22" i="5" s="1"/>
  <c r="I23" i="5"/>
  <c r="K23" i="5" s="1"/>
  <c r="I24" i="5"/>
  <c r="K24" i="5" s="1"/>
  <c r="I26" i="5"/>
  <c r="K26" i="5" s="1"/>
  <c r="I27" i="5"/>
  <c r="K27" i="5" s="1"/>
  <c r="I28" i="5"/>
  <c r="K28" i="5" s="1"/>
  <c r="I29" i="5"/>
  <c r="K29" i="5" s="1"/>
  <c r="I30" i="5"/>
  <c r="K30" i="5" s="1"/>
  <c r="I34" i="5"/>
  <c r="K34" i="5" s="1"/>
  <c r="I35" i="5"/>
  <c r="K35" i="5" s="1"/>
  <c r="I37" i="5"/>
  <c r="K37" i="5" s="1"/>
  <c r="I38" i="5"/>
  <c r="K38" i="5" s="1"/>
  <c r="I39" i="5"/>
  <c r="K39" i="5" s="1"/>
  <c r="I40" i="5"/>
  <c r="K40" i="5" s="1"/>
  <c r="I42" i="5"/>
  <c r="K42" i="5" s="1"/>
  <c r="I43" i="5"/>
  <c r="K43" i="5" s="1"/>
  <c r="I44" i="5"/>
  <c r="K44" i="5" s="1"/>
  <c r="I45" i="5"/>
  <c r="K45" i="5" s="1"/>
  <c r="I47" i="5"/>
  <c r="K47" i="5" s="1"/>
  <c r="I48" i="5"/>
  <c r="K48" i="5" s="1"/>
  <c r="I49" i="5"/>
  <c r="K49" i="5" s="1"/>
  <c r="I50" i="5"/>
  <c r="K50" i="5" s="1"/>
  <c r="I52" i="5"/>
  <c r="K52" i="5" s="1"/>
  <c r="I53" i="5"/>
  <c r="K53" i="5" s="1"/>
  <c r="I54" i="5"/>
  <c r="K54" i="5" s="1"/>
  <c r="I55" i="5"/>
  <c r="K55" i="5" s="1"/>
  <c r="I56" i="5"/>
  <c r="K56" i="5" s="1"/>
  <c r="I57" i="5"/>
  <c r="K57" i="5" s="1"/>
  <c r="I58" i="5"/>
  <c r="K58" i="5" s="1"/>
  <c r="I59" i="5"/>
  <c r="K59" i="5" s="1"/>
  <c r="I60" i="5"/>
  <c r="K60" i="5" s="1"/>
  <c r="I61" i="5"/>
  <c r="K61" i="5" s="1"/>
  <c r="I62" i="5"/>
  <c r="K62" i="5" s="1"/>
  <c r="I63" i="5"/>
  <c r="K63" i="5" s="1"/>
  <c r="I64" i="5"/>
  <c r="K64" i="5" s="1"/>
  <c r="I65" i="5"/>
  <c r="K65" i="5" s="1"/>
  <c r="I66" i="5"/>
  <c r="K66" i="5" s="1"/>
  <c r="I67" i="5"/>
  <c r="K67" i="5" s="1"/>
  <c r="I68" i="5"/>
  <c r="K68" i="5" s="1"/>
  <c r="I69" i="5"/>
  <c r="K69" i="5" s="1"/>
  <c r="I70" i="5"/>
  <c r="K70" i="5" s="1"/>
  <c r="I71" i="5"/>
  <c r="K71" i="5" s="1"/>
  <c r="I72" i="5"/>
  <c r="K72" i="5" s="1"/>
  <c r="I73" i="5"/>
  <c r="K73" i="5" s="1"/>
  <c r="I74" i="5"/>
  <c r="K74" i="5" s="1"/>
  <c r="I75" i="5"/>
  <c r="K75" i="5" s="1"/>
  <c r="I76" i="5"/>
  <c r="K76" i="5" s="1"/>
  <c r="I79" i="5"/>
  <c r="K79" i="5" s="1"/>
  <c r="I81" i="5"/>
  <c r="K81" i="5" s="1"/>
  <c r="I83" i="5"/>
  <c r="K83" i="5" s="1"/>
  <c r="I85" i="5"/>
  <c r="K85" i="5" s="1"/>
  <c r="I87" i="5"/>
  <c r="K87" i="5" s="1"/>
  <c r="I89" i="5"/>
  <c r="K89" i="5" s="1"/>
  <c r="I91" i="5"/>
  <c r="K91" i="5" s="1"/>
  <c r="I93" i="5"/>
  <c r="K93" i="5" s="1"/>
  <c r="I95" i="5"/>
  <c r="K95" i="5" s="1"/>
  <c r="I97" i="5"/>
  <c r="K97" i="5" s="1"/>
  <c r="I99" i="5"/>
  <c r="K99" i="5" s="1"/>
  <c r="I101" i="5"/>
  <c r="K101" i="5" s="1"/>
  <c r="I105" i="5"/>
  <c r="K105" i="5" s="1"/>
  <c r="I107" i="5"/>
  <c r="K107" i="5" s="1"/>
  <c r="I33" i="5"/>
  <c r="K33" i="5" s="1"/>
  <c r="J33" i="5"/>
  <c r="J170" i="5" s="1"/>
  <c r="J34" i="5"/>
  <c r="J35" i="5"/>
  <c r="J37" i="5"/>
  <c r="J38" i="5"/>
  <c r="J39" i="5"/>
  <c r="J40" i="5"/>
  <c r="J42" i="5"/>
  <c r="J43" i="5"/>
  <c r="J44" i="5"/>
  <c r="J45" i="5"/>
  <c r="J47" i="5"/>
  <c r="J48" i="5"/>
  <c r="J49" i="5"/>
  <c r="J50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I78" i="5"/>
  <c r="K78" i="5" s="1"/>
  <c r="I80" i="5"/>
  <c r="K80" i="5" s="1"/>
  <c r="I82" i="5"/>
  <c r="K82" i="5" s="1"/>
  <c r="I84" i="5"/>
  <c r="K84" i="5" s="1"/>
  <c r="I86" i="5"/>
  <c r="K86" i="5" s="1"/>
  <c r="I88" i="5"/>
  <c r="K88" i="5" s="1"/>
  <c r="I90" i="5"/>
  <c r="K90" i="5" s="1"/>
  <c r="I92" i="5"/>
  <c r="K92" i="5" s="1"/>
  <c r="I94" i="5"/>
  <c r="K94" i="5" s="1"/>
  <c r="I96" i="5"/>
  <c r="K96" i="5" s="1"/>
  <c r="I98" i="5"/>
  <c r="K98" i="5" s="1"/>
  <c r="I100" i="5"/>
  <c r="K100" i="5" s="1"/>
  <c r="I102" i="5"/>
  <c r="K102" i="5" s="1"/>
  <c r="I106" i="5"/>
  <c r="K106" i="5" s="1"/>
  <c r="I108" i="5"/>
  <c r="K108" i="5" s="1"/>
  <c r="J76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5" i="5"/>
  <c r="J106" i="5"/>
  <c r="J107" i="5"/>
  <c r="J108" i="5"/>
  <c r="I110" i="5"/>
  <c r="K110" i="5" s="1"/>
  <c r="I111" i="5"/>
  <c r="K111" i="5" s="1"/>
  <c r="I112" i="5"/>
  <c r="K112" i="5" s="1"/>
  <c r="I113" i="5"/>
  <c r="K113" i="5" s="1"/>
  <c r="I114" i="5"/>
  <c r="K114" i="5" s="1"/>
  <c r="I115" i="5"/>
  <c r="K115" i="5" s="1"/>
  <c r="I116" i="5"/>
  <c r="K116" i="5" s="1"/>
  <c r="I118" i="5"/>
  <c r="K118" i="5" s="1"/>
  <c r="I119" i="5"/>
  <c r="K119" i="5" s="1"/>
  <c r="I120" i="5"/>
  <c r="K120" i="5" s="1"/>
  <c r="I121" i="5"/>
  <c r="K121" i="5" s="1"/>
  <c r="I122" i="5"/>
  <c r="K122" i="5" s="1"/>
  <c r="I123" i="5"/>
  <c r="K123" i="5" s="1"/>
  <c r="I125" i="5"/>
  <c r="K125" i="5" s="1"/>
  <c r="I126" i="5"/>
  <c r="K126" i="5" s="1"/>
  <c r="I127" i="5"/>
  <c r="K127" i="5" s="1"/>
  <c r="I128" i="5"/>
  <c r="K128" i="5" s="1"/>
  <c r="I129" i="5"/>
  <c r="K129" i="5" s="1"/>
  <c r="I130" i="5"/>
  <c r="K130" i="5" s="1"/>
  <c r="I131" i="5"/>
  <c r="K131" i="5" s="1"/>
  <c r="I133" i="5"/>
  <c r="K133" i="5" s="1"/>
  <c r="I135" i="5"/>
  <c r="K135" i="5" s="1"/>
  <c r="I137" i="5"/>
  <c r="K137" i="5" s="1"/>
  <c r="I141" i="5"/>
  <c r="K141" i="5" s="1"/>
  <c r="I143" i="5"/>
  <c r="K143" i="5" s="1"/>
  <c r="I146" i="5"/>
  <c r="K146" i="5" s="1"/>
  <c r="I148" i="5"/>
  <c r="K148" i="5" s="1"/>
  <c r="I152" i="5"/>
  <c r="K152" i="5" s="1"/>
  <c r="I154" i="5"/>
  <c r="K154" i="5" s="1"/>
  <c r="I161" i="5"/>
  <c r="K161" i="5" s="1"/>
  <c r="I166" i="5"/>
  <c r="K166" i="5" s="1"/>
  <c r="J110" i="5"/>
  <c r="J111" i="5"/>
  <c r="J112" i="5"/>
  <c r="J113" i="5"/>
  <c r="J114" i="5"/>
  <c r="J115" i="5"/>
  <c r="J116" i="5"/>
  <c r="J118" i="5"/>
  <c r="J119" i="5"/>
  <c r="J120" i="5"/>
  <c r="J121" i="5"/>
  <c r="J122" i="5"/>
  <c r="J123" i="5"/>
  <c r="J125" i="5"/>
  <c r="J126" i="5"/>
  <c r="J127" i="5"/>
  <c r="J128" i="5"/>
  <c r="J129" i="5"/>
  <c r="J130" i="5"/>
  <c r="J131" i="5"/>
  <c r="I134" i="5"/>
  <c r="K134" i="5" s="1"/>
  <c r="I136" i="5"/>
  <c r="K136" i="5" s="1"/>
  <c r="I138" i="5"/>
  <c r="K138" i="5" s="1"/>
  <c r="I142" i="5"/>
  <c r="K142" i="5" s="1"/>
  <c r="I145" i="5"/>
  <c r="K145" i="5" s="1"/>
  <c r="I147" i="5"/>
  <c r="K147" i="5" s="1"/>
  <c r="I149" i="5"/>
  <c r="K149" i="5" s="1"/>
  <c r="I153" i="5"/>
  <c r="K153" i="5" s="1"/>
  <c r="I160" i="5"/>
  <c r="K160" i="5" s="1"/>
  <c r="I165" i="5"/>
  <c r="K165" i="5" s="1"/>
  <c r="I167" i="5"/>
  <c r="K167" i="5" s="1"/>
  <c r="J133" i="5"/>
  <c r="J134" i="5"/>
  <c r="J135" i="5"/>
  <c r="J136" i="5"/>
  <c r="J137" i="5"/>
  <c r="J138" i="5"/>
  <c r="J141" i="5"/>
  <c r="J142" i="5"/>
  <c r="J143" i="5"/>
  <c r="J145" i="5"/>
  <c r="J146" i="5"/>
  <c r="J147" i="5"/>
  <c r="J148" i="5"/>
  <c r="J149" i="5"/>
  <c r="J152" i="5"/>
  <c r="J153" i="5"/>
  <c r="J154" i="5"/>
  <c r="J160" i="5"/>
  <c r="J161" i="5"/>
  <c r="J165" i="5"/>
  <c r="J166" i="5"/>
  <c r="J167" i="5"/>
  <c r="J15" i="4"/>
  <c r="J16" i="4"/>
  <c r="J20" i="4"/>
  <c r="J22" i="4"/>
  <c r="J26" i="4"/>
  <c r="J28" i="4"/>
  <c r="J29" i="4"/>
  <c r="J30" i="4"/>
  <c r="J32" i="4"/>
  <c r="J33" i="4"/>
  <c r="J34" i="4"/>
  <c r="I36" i="4"/>
  <c r="K36" i="4" s="1"/>
  <c r="I37" i="4"/>
  <c r="K37" i="4" s="1"/>
  <c r="I38" i="4"/>
  <c r="K38" i="4" s="1"/>
  <c r="I40" i="4"/>
  <c r="K40" i="4" s="1"/>
  <c r="I41" i="4"/>
  <c r="K41" i="4" s="1"/>
  <c r="I42" i="4"/>
  <c r="K42" i="4" s="1"/>
  <c r="I45" i="4"/>
  <c r="K45" i="4" s="1"/>
  <c r="I46" i="4"/>
  <c r="K46" i="4" s="1"/>
  <c r="I47" i="4"/>
  <c r="K47" i="4" s="1"/>
  <c r="I48" i="4"/>
  <c r="K48" i="4" s="1"/>
  <c r="I49" i="4"/>
  <c r="K49" i="4" s="1"/>
  <c r="I51" i="4"/>
  <c r="K51" i="4" s="1"/>
  <c r="I52" i="4"/>
  <c r="K52" i="4" s="1"/>
  <c r="I53" i="4"/>
  <c r="K53" i="4" s="1"/>
  <c r="I54" i="4"/>
  <c r="K54" i="4" s="1"/>
  <c r="I56" i="4"/>
  <c r="K56" i="4" s="1"/>
  <c r="I57" i="4"/>
  <c r="K57" i="4" s="1"/>
  <c r="I58" i="4"/>
  <c r="K58" i="4" s="1"/>
  <c r="I59" i="4"/>
  <c r="K59" i="4" s="1"/>
  <c r="I61" i="4"/>
  <c r="K61" i="4" s="1"/>
  <c r="I62" i="4"/>
  <c r="K62" i="4" s="1"/>
  <c r="I65" i="4"/>
  <c r="K65" i="4" s="1"/>
  <c r="I67" i="4"/>
  <c r="K67" i="4" s="1"/>
  <c r="I70" i="4"/>
  <c r="K70" i="4" s="1"/>
  <c r="I73" i="4"/>
  <c r="K73" i="4" s="1"/>
  <c r="I77" i="4"/>
  <c r="K77" i="4" s="1"/>
  <c r="I79" i="4"/>
  <c r="K79" i="4" s="1"/>
  <c r="I81" i="4"/>
  <c r="K81" i="4" s="1"/>
  <c r="I84" i="4"/>
  <c r="K84" i="4" s="1"/>
  <c r="I86" i="4"/>
  <c r="K86" i="4" s="1"/>
  <c r="I89" i="4"/>
  <c r="K89" i="4" s="1"/>
  <c r="J14" i="4"/>
  <c r="J17" i="4"/>
  <c r="J18" i="4"/>
  <c r="J21" i="4"/>
  <c r="J23" i="4"/>
  <c r="J24" i="4"/>
  <c r="J27" i="4"/>
  <c r="J36" i="4"/>
  <c r="J37" i="4"/>
  <c r="J38" i="4"/>
  <c r="J40" i="4"/>
  <c r="J41" i="4"/>
  <c r="J42" i="4"/>
  <c r="J45" i="4"/>
  <c r="J46" i="4"/>
  <c r="J47" i="4"/>
  <c r="J48" i="4"/>
  <c r="J49" i="4"/>
  <c r="J51" i="4"/>
  <c r="J52" i="4"/>
  <c r="J53" i="4"/>
  <c r="J54" i="4"/>
  <c r="J56" i="4"/>
  <c r="J57" i="4"/>
  <c r="J58" i="4"/>
  <c r="J59" i="4"/>
  <c r="J61" i="4"/>
  <c r="I63" i="4"/>
  <c r="K63" i="4" s="1"/>
  <c r="I66" i="4"/>
  <c r="K66" i="4" s="1"/>
  <c r="I69" i="4"/>
  <c r="K69" i="4" s="1"/>
  <c r="I71" i="4"/>
  <c r="K71" i="4" s="1"/>
  <c r="I74" i="4"/>
  <c r="K74" i="4" s="1"/>
  <c r="I78" i="4"/>
  <c r="K78" i="4" s="1"/>
  <c r="I80" i="4"/>
  <c r="K80" i="4" s="1"/>
  <c r="I83" i="4"/>
  <c r="K83" i="4" s="1"/>
  <c r="I85" i="4"/>
  <c r="K85" i="4" s="1"/>
  <c r="I88" i="4"/>
  <c r="K88" i="4" s="1"/>
  <c r="I90" i="4"/>
  <c r="K90" i="4" s="1"/>
  <c r="J62" i="4"/>
  <c r="J63" i="4"/>
  <c r="J65" i="4"/>
  <c r="J66" i="4"/>
  <c r="J67" i="4"/>
  <c r="J69" i="4"/>
  <c r="J70" i="4"/>
  <c r="J71" i="4"/>
  <c r="J73" i="4"/>
  <c r="J74" i="4"/>
  <c r="J77" i="4"/>
  <c r="J78" i="4"/>
  <c r="J79" i="4"/>
  <c r="J80" i="4"/>
  <c r="J81" i="4"/>
  <c r="J83" i="4"/>
  <c r="J84" i="4"/>
  <c r="J85" i="4"/>
  <c r="J86" i="4"/>
  <c r="J88" i="4"/>
  <c r="J89" i="4"/>
  <c r="J90" i="4"/>
  <c r="K92" i="4" l="1"/>
  <c r="K170" i="5"/>
  <c r="J92" i="4"/>
</calcChain>
</file>

<file path=xl/sharedStrings.xml><?xml version="1.0" encoding="utf-8"?>
<sst xmlns="http://schemas.openxmlformats.org/spreadsheetml/2006/main" count="246" uniqueCount="195">
  <si>
    <t xml:space="preserve">МП ООО "ОЛДИМ"            </t>
  </si>
  <si>
    <t>г.Киев, ул. Коноплянская, 12</t>
  </si>
  <si>
    <t>тел.: (044) 461-82-28, моб.: (093) 364 96 04</t>
  </si>
  <si>
    <t>г.Одесса, ул.Николаевская дорога, 124</t>
  </si>
  <si>
    <t>моб.: (050) 316 60 98</t>
  </si>
  <si>
    <t>e-mail: oldim.kiev@gmail.com</t>
  </si>
  <si>
    <t>www.oldim.kiev.ua</t>
  </si>
  <si>
    <r>
      <t xml:space="preserve"> Наружная канализация трубы  </t>
    </r>
    <r>
      <rPr>
        <b/>
        <sz val="17"/>
        <color indexed="48"/>
        <rFont val="Arial"/>
        <family val="2"/>
        <charset val="204"/>
      </rPr>
      <t>HT</t>
    </r>
    <r>
      <rPr>
        <i/>
        <sz val="17"/>
        <color indexed="10"/>
        <rFont val="Arial"/>
        <family val="2"/>
        <charset val="204"/>
      </rPr>
      <t>plus</t>
    </r>
    <r>
      <rPr>
        <b/>
        <sz val="17"/>
        <rFont val="Times New Roman"/>
        <family val="1"/>
        <charset val="204"/>
      </rPr>
      <t xml:space="preserve"> "Magnaplast" ( Германия)</t>
    </r>
  </si>
  <si>
    <t>Наименование</t>
  </si>
  <si>
    <t>Код</t>
  </si>
  <si>
    <t>Размер</t>
  </si>
  <si>
    <t>Количество в упаковках</t>
  </si>
  <si>
    <t>Розница</t>
  </si>
  <si>
    <t>Скидка</t>
  </si>
  <si>
    <t>Заказ</t>
  </si>
  <si>
    <t>Курс</t>
  </si>
  <si>
    <t>Сумма в евро</t>
  </si>
  <si>
    <t>Сумма гривна</t>
  </si>
  <si>
    <t>EUR</t>
  </si>
  <si>
    <t>шт.</t>
  </si>
  <si>
    <t>KGEM 110x3,2/500</t>
  </si>
  <si>
    <t>KGEM 110x3,2/1000</t>
  </si>
  <si>
    <t>KGEM 110x3,2/2000</t>
  </si>
  <si>
    <t>KGEM 110x3,2/3000</t>
  </si>
  <si>
    <t>KGEM 110x3,2/6000</t>
  </si>
  <si>
    <t xml:space="preserve">Труба с раструбом -SN 4 </t>
  </si>
  <si>
    <t>KGEM 160x4,0/500</t>
  </si>
  <si>
    <t>KGEM 160x4,0/1000</t>
  </si>
  <si>
    <t>KGEM 160x4,0/2000</t>
  </si>
  <si>
    <t>KGEM 160x4,0/3000</t>
  </si>
  <si>
    <t>KGEM 160x4,0/6000</t>
  </si>
  <si>
    <t>KGEM 200x4,9/500</t>
  </si>
  <si>
    <t>KGEM 200x4,9/1000</t>
  </si>
  <si>
    <t>KGEM 200x4,9/2000</t>
  </si>
  <si>
    <t>KGEM 200x4,9/3000</t>
  </si>
  <si>
    <t>KGEM 200x4,9/6000</t>
  </si>
  <si>
    <t>KGEM 250x6,2/2000</t>
  </si>
  <si>
    <t>KGEM 250x6,2/3000</t>
  </si>
  <si>
    <t>KGEM 250x6,2/6000</t>
  </si>
  <si>
    <t>KGEM 315x7,7/2000</t>
  </si>
  <si>
    <t>KGEM 315x7,7/3000</t>
  </si>
  <si>
    <t>KGEM 315x7,7/6000</t>
  </si>
  <si>
    <t>KGEM 400x9,8/2000</t>
  </si>
  <si>
    <t>KGEM 400x9,8/3000</t>
  </si>
  <si>
    <t>KGEM 400x9,8/6000</t>
  </si>
  <si>
    <t>Труба с раструбом -SN 8</t>
  </si>
  <si>
    <t>KGEM 160x4,7/1000</t>
  </si>
  <si>
    <t>KGEM 160x4,7/2000</t>
  </si>
  <si>
    <t>KGEM 160x4,7/3000</t>
  </si>
  <si>
    <t>KGEM 160x4,7/6000</t>
  </si>
  <si>
    <t>KGEM 200x5,9/1000</t>
  </si>
  <si>
    <t>KGEM 200x5,9/2000</t>
  </si>
  <si>
    <t>KGEM 200x5,9/3000</t>
  </si>
  <si>
    <t>KGEM 200x5,9/6000</t>
  </si>
  <si>
    <t>KGEM 250x7,3/2000</t>
  </si>
  <si>
    <t>KGEM 250x7,3/3000</t>
  </si>
  <si>
    <t>KGEM 250x7,3/6000</t>
  </si>
  <si>
    <t>KGEM 315x9,2/2000</t>
  </si>
  <si>
    <t>KGEM 315x9,2/3000</t>
  </si>
  <si>
    <t>KGEM 315x9,2/6000</t>
  </si>
  <si>
    <t>KGEM 400x11,7/2000</t>
  </si>
  <si>
    <t>KGEM 400x11,7/3000</t>
  </si>
  <si>
    <t>KGEM 400x11,7/6000</t>
  </si>
  <si>
    <t>KGEM 500x14,6/3000</t>
  </si>
  <si>
    <t>KGEM 500x14,6/6000</t>
  </si>
  <si>
    <t xml:space="preserve">Труба с раструбом -SN 2 </t>
  </si>
  <si>
    <t>KGEM 160x3,2/500</t>
  </si>
  <si>
    <t>KGEM 160x3,2/1000</t>
  </si>
  <si>
    <t>KGEM 160x3,2/2000</t>
  </si>
  <si>
    <t>KGEM 160x3,2/3000</t>
  </si>
  <si>
    <t>KGEM 160x3,2/6000</t>
  </si>
  <si>
    <t>KGEM 200x3,9/1000</t>
  </si>
  <si>
    <t>KGEM 200x3,9/2000</t>
  </si>
  <si>
    <t>KGEM 200x3,9/3000</t>
  </si>
  <si>
    <t>KGEM 200x3,9/6000</t>
  </si>
  <si>
    <t>KGEM 315x6,2/2000</t>
  </si>
  <si>
    <t>KGEM 315x6,2/3000</t>
  </si>
  <si>
    <t>KGEM 315x6,2/6000</t>
  </si>
  <si>
    <t>Коммерческое предложение от 02.05.2018г. Цены c НДС в ЕВРО, со складов Киева и Одессы.</t>
  </si>
  <si>
    <r>
      <t xml:space="preserve"> Наружная канализация фитинги  </t>
    </r>
    <r>
      <rPr>
        <b/>
        <sz val="17"/>
        <color indexed="48"/>
        <rFont val="Arial"/>
        <family val="2"/>
        <charset val="204"/>
      </rPr>
      <t>HT</t>
    </r>
    <r>
      <rPr>
        <i/>
        <sz val="17"/>
        <color indexed="10"/>
        <rFont val="Arial"/>
        <family val="2"/>
        <charset val="204"/>
      </rPr>
      <t>plus</t>
    </r>
    <r>
      <rPr>
        <b/>
        <sz val="17"/>
        <rFont val="Times New Roman"/>
        <family val="1"/>
        <charset val="204"/>
      </rPr>
      <t xml:space="preserve"> "Magnaplast" ( Германия)</t>
    </r>
  </si>
  <si>
    <t>Колено</t>
  </si>
  <si>
    <t>KGB 110/15</t>
  </si>
  <si>
    <t>KGB 110/30</t>
  </si>
  <si>
    <t>KGB 110/45</t>
  </si>
  <si>
    <t>KGB 110/67</t>
  </si>
  <si>
    <t>KGB 110/87</t>
  </si>
  <si>
    <t>KGB 160/15</t>
  </si>
  <si>
    <t>KGB 160/30</t>
  </si>
  <si>
    <t>KGB 160/45</t>
  </si>
  <si>
    <t>KGB 160/67</t>
  </si>
  <si>
    <t>KGB 160/87</t>
  </si>
  <si>
    <t>KGB 200/15</t>
  </si>
  <si>
    <t>KGB 200/30</t>
  </si>
  <si>
    <t>KGB 200/45</t>
  </si>
  <si>
    <t>KGB 200/67</t>
  </si>
  <si>
    <t>KGB 200/87</t>
  </si>
  <si>
    <t>KGB 250/15</t>
  </si>
  <si>
    <t>KGB 250/30</t>
  </si>
  <si>
    <t>KGB 250/45</t>
  </si>
  <si>
    <t>KGB 250/87</t>
  </si>
  <si>
    <t>KGB 315/15</t>
  </si>
  <si>
    <t>KGB 315/30</t>
  </si>
  <si>
    <t>KGB 315/45</t>
  </si>
  <si>
    <t>KGB 315/87</t>
  </si>
  <si>
    <t>KGB 400/15</t>
  </si>
  <si>
    <t>KGB 400/30</t>
  </si>
  <si>
    <t>KGB 400/45</t>
  </si>
  <si>
    <t>KGB 400/87</t>
  </si>
  <si>
    <t>KGB 500/15</t>
  </si>
  <si>
    <t>KGB 500/30</t>
  </si>
  <si>
    <t>KGB 500/45</t>
  </si>
  <si>
    <t>KGB 500/87</t>
  </si>
  <si>
    <t>Тройник 45'</t>
  </si>
  <si>
    <t>KGEA 110/110/45</t>
  </si>
  <si>
    <t>KGEA 160/110</t>
  </si>
  <si>
    <t>KGEA 160/160</t>
  </si>
  <si>
    <t>KGEA 200/110</t>
  </si>
  <si>
    <t>KGEA 200/160</t>
  </si>
  <si>
    <t>KGEA 200/200</t>
  </si>
  <si>
    <t>KGEA 250/110</t>
  </si>
  <si>
    <t>KGEA 250/160</t>
  </si>
  <si>
    <t>KGEA 250/200</t>
  </si>
  <si>
    <t>KGEA 250/250</t>
  </si>
  <si>
    <t>KGEA 315/110</t>
  </si>
  <si>
    <t>KGEA 315/160</t>
  </si>
  <si>
    <t>KGEA 315/200</t>
  </si>
  <si>
    <t>KGEA 315/250</t>
  </si>
  <si>
    <t>KGEA 315/315</t>
  </si>
  <si>
    <t>KGEA 400/160</t>
  </si>
  <si>
    <t>KGEA 400/200</t>
  </si>
  <si>
    <t>KGEA 400/250</t>
  </si>
  <si>
    <t>KGEA 400/315</t>
  </si>
  <si>
    <t>KGEA 400/400</t>
  </si>
  <si>
    <t>KGEA 500/160</t>
  </si>
  <si>
    <t>KGEA 500/200</t>
  </si>
  <si>
    <t>KGEA 500/250</t>
  </si>
  <si>
    <t>KGEA 500/315</t>
  </si>
  <si>
    <t>KGEA 500/400</t>
  </si>
  <si>
    <t>KGEA 110/110/87</t>
  </si>
  <si>
    <t>Тройник 87'</t>
  </si>
  <si>
    <t>Муфта</t>
  </si>
  <si>
    <t xml:space="preserve">соединительная </t>
  </si>
  <si>
    <t>KG-ERMM 110</t>
  </si>
  <si>
    <t>KG-ERMM 160</t>
  </si>
  <si>
    <t>KG-ERMM 200</t>
  </si>
  <si>
    <t>KG-ERMM 250</t>
  </si>
  <si>
    <t>KGM 110</t>
  </si>
  <si>
    <t>Пробка</t>
  </si>
  <si>
    <t>KGM 160</t>
  </si>
  <si>
    <t>KGM 200</t>
  </si>
  <si>
    <t>KGM 250</t>
  </si>
  <si>
    <t>KGM 315</t>
  </si>
  <si>
    <t>KGM 400</t>
  </si>
  <si>
    <t>KGM 500</t>
  </si>
  <si>
    <t>Заглушка</t>
  </si>
  <si>
    <t>KGK 110</t>
  </si>
  <si>
    <t>KGK 160</t>
  </si>
  <si>
    <t>KGK 200</t>
  </si>
  <si>
    <t>KGK 250</t>
  </si>
  <si>
    <t>KGK 315</t>
  </si>
  <si>
    <t>KGK 400</t>
  </si>
  <si>
    <t>KGU 110</t>
  </si>
  <si>
    <t xml:space="preserve">Муфта скользящая </t>
  </si>
  <si>
    <t>KGU 160</t>
  </si>
  <si>
    <t>KGU 200</t>
  </si>
  <si>
    <t>KGU 250</t>
  </si>
  <si>
    <t>KGU 315</t>
  </si>
  <si>
    <t>KGU 400</t>
  </si>
  <si>
    <t>KGU 500</t>
  </si>
  <si>
    <t>Редукция</t>
  </si>
  <si>
    <t>KGR 160/110</t>
  </si>
  <si>
    <t>KGR 200/160</t>
  </si>
  <si>
    <t>KGR 250/200</t>
  </si>
  <si>
    <t>KGR 315/250</t>
  </si>
  <si>
    <t>KGR 400/315</t>
  </si>
  <si>
    <t>KGR 500/400</t>
  </si>
  <si>
    <t>Редукция короткая</t>
  </si>
  <si>
    <t>KGR 250/160</t>
  </si>
  <si>
    <t>KGR 315/160</t>
  </si>
  <si>
    <t>KGR 315/200</t>
  </si>
  <si>
    <t xml:space="preserve">Переход на трубы асбестоцементные </t>
  </si>
  <si>
    <t>KGUS 110</t>
  </si>
  <si>
    <t>KGUS 160</t>
  </si>
  <si>
    <t>KGUS 200</t>
  </si>
  <si>
    <t>KGUS 250*</t>
  </si>
  <si>
    <t>KGUS 315*</t>
  </si>
  <si>
    <t>Переход на чугунные трубы</t>
  </si>
  <si>
    <t>KGUG 110**</t>
  </si>
  <si>
    <t>KGUG 160**</t>
  </si>
  <si>
    <t>KGUG 200**</t>
  </si>
  <si>
    <t xml:space="preserve">Ревизия </t>
  </si>
  <si>
    <t>KGRE 110</t>
  </si>
  <si>
    <t>KGRE 250</t>
  </si>
  <si>
    <t>KGRE 160</t>
  </si>
  <si>
    <t>KGRE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</si>
</sst>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€-2]\ #,##0.00"/>
    <numFmt numFmtId="165" formatCode="#,##0.00\ [$€-1]"/>
    <numFmt numFmtId="166" formatCode="_-* #,##0.00\ [$€-1]_-;\-* #,##0.00\ [$€-1]_-;_-* &quot;-&quot;??\ [$€-1]_-"/>
  </numFmts>
  <fonts count="22" x14ac:knownFonts="1">
    <font>
      <sz val="11"/>
      <color theme="1"/>
      <name val="Calibri"/>
      <family val="2"/>
      <scheme val="minor"/>
    </font>
    <font>
      <b/>
      <sz val="11"/>
      <name val="Arial Cyr"/>
      <charset val="204"/>
    </font>
    <font>
      <sz val="11"/>
      <name val="Arial Cyr"/>
      <charset val="204"/>
    </font>
    <font>
      <u/>
      <sz val="10"/>
      <color indexed="12"/>
      <name val="Arial Cyr"/>
      <charset val="204"/>
    </font>
    <font>
      <b/>
      <sz val="17"/>
      <name val="Times New Roman"/>
      <family val="1"/>
      <charset val="204"/>
    </font>
    <font>
      <b/>
      <sz val="17"/>
      <color indexed="48"/>
      <name val="Arial"/>
      <family val="2"/>
      <charset val="204"/>
    </font>
    <font>
      <i/>
      <sz val="17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1"/>
      <name val="Arial"/>
      <family val="2"/>
      <charset val="238"/>
    </font>
    <font>
      <sz val="10"/>
      <name val="Helv"/>
    </font>
    <font>
      <b/>
      <sz val="10"/>
      <name val="Arial CE"/>
      <charset val="238"/>
    </font>
    <font>
      <b/>
      <sz val="16"/>
      <name val="Calibri"/>
      <family val="2"/>
      <charset val="204"/>
    </font>
    <font>
      <sz val="10"/>
      <name val="Arial CE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sz val="10"/>
      <color indexed="8"/>
      <name val="Arial"/>
      <family val="2"/>
      <charset val="204"/>
    </font>
    <font>
      <sz val="10"/>
      <name val="Times New Roman C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6" fontId="16" fillId="0" borderId="0" applyFont="0" applyFill="0" applyBorder="0" applyAlignment="0" applyProtection="0"/>
    <xf numFmtId="0" fontId="17" fillId="0" borderId="0"/>
    <xf numFmtId="0" fontId="11" fillId="0" borderId="0"/>
    <xf numFmtId="0" fontId="18" fillId="0" borderId="0"/>
    <xf numFmtId="0" fontId="11" fillId="0" borderId="0"/>
    <xf numFmtId="0" fontId="8" fillId="0" borderId="0"/>
    <xf numFmtId="0" fontId="16" fillId="0" borderId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0" fillId="0" borderId="0" applyNumberFormat="0" applyFill="0" applyBorder="0" applyProtection="0"/>
  </cellStyleXfs>
  <cellXfs count="224">
    <xf numFmtId="0" fontId="0" fillId="0" borderId="0" xfId="0"/>
    <xf numFmtId="1" fontId="1" fillId="0" borderId="0" xfId="0" applyNumberFormat="1" applyFont="1" applyAlignment="1"/>
    <xf numFmtId="0" fontId="2" fillId="0" borderId="0" xfId="0" applyFont="1" applyAlignment="1"/>
    <xf numFmtId="1" fontId="1" fillId="0" borderId="0" xfId="0" applyNumberFormat="1" applyFont="1" applyBorder="1" applyAlignment="1"/>
    <xf numFmtId="0" fontId="3" fillId="0" borderId="0" xfId="1" applyAlignment="1" applyProtection="1"/>
    <xf numFmtId="0" fontId="0" fillId="0" borderId="1" xfId="0" applyBorder="1"/>
    <xf numFmtId="0" fontId="4" fillId="0" borderId="0" xfId="0" applyFont="1" applyBorder="1" applyAlignment="1">
      <alignment horizontal="center"/>
    </xf>
    <xf numFmtId="0" fontId="0" fillId="0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 wrapText="1"/>
    </xf>
    <xf numFmtId="2" fontId="8" fillId="0" borderId="0" xfId="0" applyNumberFormat="1" applyFont="1"/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9" fontId="7" fillId="2" borderId="8" xfId="0" applyNumberFormat="1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/>
    </xf>
    <xf numFmtId="0" fontId="10" fillId="3" borderId="5" xfId="0" applyFont="1" applyFill="1" applyBorder="1"/>
    <xf numFmtId="0" fontId="11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2" fontId="13" fillId="0" borderId="11" xfId="0" applyNumberFormat="1" applyFont="1" applyBorder="1"/>
    <xf numFmtId="0" fontId="11" fillId="0" borderId="10" xfId="0" applyFont="1" applyBorder="1"/>
    <xf numFmtId="0" fontId="13" fillId="0" borderId="12" xfId="0" applyFont="1" applyBorder="1"/>
    <xf numFmtId="0" fontId="13" fillId="0" borderId="10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/>
    </xf>
    <xf numFmtId="165" fontId="7" fillId="0" borderId="13" xfId="0" applyNumberFormat="1" applyFont="1" applyFill="1" applyBorder="1" applyAlignment="1">
      <alignment horizontal="center"/>
    </xf>
    <xf numFmtId="165" fontId="11" fillId="0" borderId="14" xfId="0" applyNumberFormat="1" applyFont="1" applyFill="1" applyBorder="1" applyAlignment="1">
      <alignment horizontal="center" vertical="center" wrapText="1"/>
    </xf>
    <xf numFmtId="0" fontId="11" fillId="0" borderId="9" xfId="0" applyFont="1" applyBorder="1"/>
    <xf numFmtId="2" fontId="11" fillId="0" borderId="15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5" xfId="0" applyFont="1" applyBorder="1"/>
    <xf numFmtId="0" fontId="13" fillId="0" borderId="12" xfId="0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/>
    </xf>
    <xf numFmtId="0" fontId="10" fillId="3" borderId="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2" fontId="8" fillId="0" borderId="11" xfId="0" applyNumberFormat="1" applyFont="1" applyBorder="1"/>
    <xf numFmtId="0" fontId="11" fillId="0" borderId="15" xfId="0" applyFont="1" applyFill="1" applyBorder="1" applyAlignment="1">
      <alignment horizontal="center" vertical="center"/>
    </xf>
    <xf numFmtId="2" fontId="11" fillId="0" borderId="9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/>
    </xf>
    <xf numFmtId="0" fontId="11" fillId="3" borderId="5" xfId="0" applyFont="1" applyFill="1" applyBorder="1"/>
    <xf numFmtId="0" fontId="11" fillId="0" borderId="15" xfId="0" applyFont="1" applyFill="1" applyBorder="1"/>
    <xf numFmtId="0" fontId="11" fillId="0" borderId="9" xfId="0" applyFont="1" applyFill="1" applyBorder="1"/>
    <xf numFmtId="2" fontId="8" fillId="0" borderId="15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3" borderId="7" xfId="0" applyFont="1" applyFill="1" applyBorder="1"/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165" fontId="7" fillId="0" borderId="16" xfId="0" applyNumberFormat="1" applyFont="1" applyFill="1" applyBorder="1" applyAlignment="1">
      <alignment horizontal="center"/>
    </xf>
    <xf numFmtId="0" fontId="11" fillId="0" borderId="7" xfId="0" applyFont="1" applyFill="1" applyBorder="1"/>
    <xf numFmtId="2" fontId="11" fillId="0" borderId="17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165" fontId="7" fillId="0" borderId="12" xfId="0" applyNumberFormat="1" applyFont="1" applyFill="1" applyBorder="1" applyAlignment="1">
      <alignment horizontal="center"/>
    </xf>
    <xf numFmtId="165" fontId="11" fillId="0" borderId="10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/>
    <xf numFmtId="2" fontId="11" fillId="0" borderId="18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/>
    </xf>
    <xf numFmtId="0" fontId="10" fillId="3" borderId="5" xfId="0" applyFont="1" applyFill="1" applyBorder="1" applyAlignment="1">
      <alignment horizontal="center" wrapText="1"/>
    </xf>
    <xf numFmtId="164" fontId="8" fillId="0" borderId="15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1" fillId="0" borderId="15" xfId="0" applyFont="1" applyBorder="1"/>
    <xf numFmtId="0" fontId="10" fillId="3" borderId="19" xfId="0" applyFont="1" applyFill="1" applyBorder="1"/>
    <xf numFmtId="0" fontId="13" fillId="0" borderId="0" xfId="0" applyFont="1"/>
    <xf numFmtId="165" fontId="7" fillId="0" borderId="15" xfId="0" applyNumberFormat="1" applyFont="1" applyFill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Fill="1" applyBorder="1"/>
    <xf numFmtId="2" fontId="8" fillId="0" borderId="14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Fill="1" applyBorder="1"/>
    <xf numFmtId="165" fontId="7" fillId="0" borderId="17" xfId="0" applyNumberFormat="1" applyFont="1" applyBorder="1" applyAlignment="1">
      <alignment horizontal="center"/>
    </xf>
    <xf numFmtId="2" fontId="11" fillId="0" borderId="16" xfId="0" applyNumberFormat="1" applyFont="1" applyFill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/>
    </xf>
    <xf numFmtId="0" fontId="11" fillId="3" borderId="6" xfId="0" applyFont="1" applyFill="1" applyBorder="1"/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11" fillId="0" borderId="10" xfId="0" applyFont="1" applyFill="1" applyBorder="1"/>
    <xf numFmtId="2" fontId="11" fillId="0" borderId="10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3" borderId="19" xfId="0" applyFont="1" applyFill="1" applyBorder="1"/>
    <xf numFmtId="0" fontId="13" fillId="0" borderId="19" xfId="0" applyFont="1" applyBorder="1"/>
    <xf numFmtId="0" fontId="0" fillId="0" borderId="5" xfId="0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 vertical="center"/>
    </xf>
    <xf numFmtId="0" fontId="0" fillId="0" borderId="15" xfId="0" applyFill="1" applyBorder="1"/>
    <xf numFmtId="0" fontId="0" fillId="0" borderId="1" xfId="0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/>
    </xf>
    <xf numFmtId="165" fontId="7" fillId="0" borderId="17" xfId="0" applyNumberFormat="1" applyFont="1" applyFill="1" applyBorder="1" applyAlignment="1">
      <alignment horizontal="center"/>
    </xf>
    <xf numFmtId="165" fontId="11" fillId="0" borderId="17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/>
    <xf numFmtId="2" fontId="11" fillId="0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0" fillId="4" borderId="0" xfId="0" applyFill="1"/>
    <xf numFmtId="0" fontId="15" fillId="0" borderId="0" xfId="0" applyFont="1" applyAlignment="1">
      <alignment horizontal="center" vertical="center"/>
    </xf>
    <xf numFmtId="0" fontId="0" fillId="0" borderId="23" xfId="0" applyBorder="1"/>
    <xf numFmtId="164" fontId="0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/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 wrapText="1"/>
    </xf>
    <xf numFmtId="165" fontId="10" fillId="4" borderId="10" xfId="0" applyNumberFormat="1" applyFont="1" applyFill="1" applyBorder="1" applyAlignment="1" applyProtection="1">
      <alignment horizontal="center" vertical="center"/>
      <protection hidden="1"/>
    </xf>
    <xf numFmtId="165" fontId="11" fillId="4" borderId="18" xfId="0" applyNumberFormat="1" applyFont="1" applyFill="1" applyBorder="1" applyProtection="1">
      <protection hidden="1"/>
    </xf>
    <xf numFmtId="0" fontId="0" fillId="0" borderId="5" xfId="0" applyBorder="1"/>
    <xf numFmtId="0" fontId="0" fillId="0" borderId="10" xfId="0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0" fillId="3" borderId="5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65" fontId="14" fillId="0" borderId="9" xfId="0" applyNumberFormat="1" applyFont="1" applyFill="1" applyBorder="1" applyAlignment="1">
      <alignment horizontal="center" vertical="center"/>
    </xf>
    <xf numFmtId="1" fontId="0" fillId="0" borderId="5" xfId="0" applyNumberFormat="1" applyBorder="1"/>
    <xf numFmtId="0" fontId="11" fillId="0" borderId="21" xfId="0" applyFont="1" applyFill="1" applyBorder="1"/>
    <xf numFmtId="164" fontId="0" fillId="0" borderId="15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/>
    </xf>
    <xf numFmtId="0" fontId="0" fillId="0" borderId="19" xfId="0" applyBorder="1"/>
    <xf numFmtId="165" fontId="14" fillId="0" borderId="15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21" fillId="0" borderId="5" xfId="0" applyFont="1" applyBorder="1"/>
    <xf numFmtId="0" fontId="21" fillId="0" borderId="24" xfId="0" applyFont="1" applyBorder="1"/>
    <xf numFmtId="0" fontId="21" fillId="0" borderId="15" xfId="0" applyFont="1" applyBorder="1" applyAlignment="1">
      <alignment horizontal="center" vertical="center"/>
    </xf>
    <xf numFmtId="0" fontId="21" fillId="0" borderId="12" xfId="0" applyFont="1" applyBorder="1"/>
    <xf numFmtId="0" fontId="21" fillId="0" borderId="21" xfId="0" applyFont="1" applyFill="1" applyBorder="1"/>
    <xf numFmtId="0" fontId="11" fillId="0" borderId="12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165" fontId="14" fillId="0" borderId="7" xfId="0" applyNumberFormat="1" applyFont="1" applyFill="1" applyBorder="1" applyAlignment="1">
      <alignment horizontal="center" vertical="center"/>
    </xf>
    <xf numFmtId="0" fontId="11" fillId="0" borderId="22" xfId="0" applyFont="1" applyFill="1" applyBorder="1"/>
    <xf numFmtId="164" fontId="0" fillId="0" borderId="17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1" fillId="0" borderId="28" xfId="0" applyFont="1" applyBorder="1"/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/>
    <xf numFmtId="164" fontId="0" fillId="0" borderId="9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/>
    <xf numFmtId="2" fontId="0" fillId="0" borderId="13" xfId="0" applyNumberFormat="1" applyBorder="1" applyAlignment="1">
      <alignment horizontal="center"/>
    </xf>
    <xf numFmtId="0" fontId="11" fillId="0" borderId="29" xfId="0" applyFont="1" applyFill="1" applyBorder="1"/>
    <xf numFmtId="0" fontId="11" fillId="0" borderId="16" xfId="0" applyFont="1" applyBorder="1" applyAlignment="1">
      <alignment horizontal="center"/>
    </xf>
    <xf numFmtId="165" fontId="14" fillId="0" borderId="17" xfId="0" applyNumberFormat="1" applyFont="1" applyFill="1" applyBorder="1" applyAlignment="1">
      <alignment horizontal="center" vertical="center"/>
    </xf>
    <xf numFmtId="0" fontId="11" fillId="0" borderId="16" xfId="0" applyFont="1" applyFill="1" applyBorder="1"/>
    <xf numFmtId="2" fontId="11" fillId="0" borderId="14" xfId="0" applyNumberFormat="1" applyFont="1" applyFill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/>
    </xf>
    <xf numFmtId="0" fontId="10" fillId="3" borderId="27" xfId="0" applyFont="1" applyFill="1" applyBorder="1"/>
    <xf numFmtId="0" fontId="11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/>
    </xf>
    <xf numFmtId="165" fontId="14" fillId="0" borderId="28" xfId="0" applyNumberFormat="1" applyFon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165" fontId="14" fillId="0" borderId="13" xfId="0" applyNumberFormat="1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165" fontId="14" fillId="0" borderId="26" xfId="0" applyNumberFormat="1" applyFont="1" applyFill="1" applyBorder="1" applyAlignment="1">
      <alignment horizontal="center" vertical="center"/>
    </xf>
    <xf numFmtId="0" fontId="10" fillId="3" borderId="6" xfId="0" applyFont="1" applyFill="1" applyBorder="1"/>
    <xf numFmtId="0" fontId="11" fillId="0" borderId="28" xfId="0" applyFont="1" applyFill="1" applyBorder="1"/>
    <xf numFmtId="0" fontId="11" fillId="0" borderId="12" xfId="0" applyFont="1" applyFill="1" applyBorder="1"/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0" fillId="3" borderId="5" xfId="0" applyFont="1" applyFill="1" applyBorder="1" applyAlignment="1">
      <alignment wrapText="1"/>
    </xf>
    <xf numFmtId="0" fontId="11" fillId="0" borderId="3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6" xfId="0" applyFont="1" applyFill="1" applyBorder="1" applyAlignment="1">
      <alignment horizontal="left"/>
    </xf>
    <xf numFmtId="2" fontId="0" fillId="0" borderId="26" xfId="0" applyNumberFormat="1" applyBorder="1" applyAlignment="1">
      <alignment horizontal="center"/>
    </xf>
    <xf numFmtId="165" fontId="14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11" fillId="3" borderId="27" xfId="0" applyFont="1" applyFill="1" applyBorder="1"/>
    <xf numFmtId="0" fontId="11" fillId="0" borderId="27" xfId="0" applyFont="1" applyBorder="1" applyAlignment="1">
      <alignment horizontal="center"/>
    </xf>
    <xf numFmtId="0" fontId="7" fillId="3" borderId="19" xfId="0" applyFont="1" applyFill="1" applyBorder="1"/>
    <xf numFmtId="0" fontId="11" fillId="3" borderId="32" xfId="0" applyFont="1" applyFill="1" applyBorder="1"/>
    <xf numFmtId="0" fontId="11" fillId="0" borderId="33" xfId="0" applyFont="1" applyBorder="1" applyAlignment="1">
      <alignment horizontal="center"/>
    </xf>
    <xf numFmtId="0" fontId="11" fillId="0" borderId="28" xfId="0" applyFont="1" applyFill="1" applyBorder="1" applyAlignment="1">
      <alignment horizontal="center" vertical="center"/>
    </xf>
    <xf numFmtId="0" fontId="11" fillId="0" borderId="13" xfId="0" applyFont="1" applyFill="1" applyBorder="1"/>
    <xf numFmtId="0" fontId="11" fillId="0" borderId="26" xfId="0" applyFont="1" applyFill="1" applyBorder="1"/>
    <xf numFmtId="0" fontId="11" fillId="0" borderId="30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0" fillId="3" borderId="7" xfId="0" applyFont="1" applyFill="1" applyBorder="1"/>
    <xf numFmtId="0" fontId="11" fillId="0" borderId="16" xfId="0" applyFont="1" applyBorder="1" applyAlignment="1">
      <alignment horizontal="center" vertical="center"/>
    </xf>
    <xf numFmtId="0" fontId="10" fillId="3" borderId="6" xfId="0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Fill="1" applyBorder="1"/>
    <xf numFmtId="165" fontId="14" fillId="0" borderId="14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165" fontId="14" fillId="0" borderId="15" xfId="0" applyNumberFormat="1" applyFont="1" applyBorder="1" applyAlignment="1">
      <alignment horizontal="center" vertical="center"/>
    </xf>
    <xf numFmtId="165" fontId="14" fillId="0" borderId="17" xfId="0" applyNumberFormat="1" applyFont="1" applyBorder="1" applyAlignment="1">
      <alignment horizontal="center" vertical="center"/>
    </xf>
    <xf numFmtId="165" fontId="14" fillId="0" borderId="9" xfId="0" applyNumberFormat="1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/>
    </xf>
    <xf numFmtId="165" fontId="14" fillId="0" borderId="28" xfId="0" applyNumberFormat="1" applyFont="1" applyBorder="1" applyAlignment="1">
      <alignment horizontal="center" vertical="center"/>
    </xf>
    <xf numFmtId="165" fontId="10" fillId="4" borderId="13" xfId="0" applyNumberFormat="1" applyFont="1" applyFill="1" applyBorder="1" applyAlignment="1" applyProtection="1">
      <alignment horizontal="center" vertical="center"/>
      <protection hidden="1"/>
    </xf>
    <xf numFmtId="165" fontId="10" fillId="4" borderId="16" xfId="0" applyNumberFormat="1" applyFont="1" applyFill="1" applyBorder="1" applyAlignment="1" applyProtection="1">
      <alignment horizontal="center" vertical="center"/>
      <protection hidden="1"/>
    </xf>
    <xf numFmtId="0" fontId="11" fillId="0" borderId="30" xfId="0" applyFont="1" applyFill="1" applyBorder="1"/>
  </cellXfs>
  <cellStyles count="14">
    <cellStyle name="Euro" xfId="2"/>
    <cellStyle name="Normalny 2" xfId="3"/>
    <cellStyle name="Normalny 2 2" xfId="4"/>
    <cellStyle name="Normalny 3" xfId="5"/>
    <cellStyle name="Normalny 3 2" xfId="6"/>
    <cellStyle name="Normalny 3 2 2" xfId="7"/>
    <cellStyle name="Normalny 7" xfId="8"/>
    <cellStyle name="Procentowy 2" xfId="9"/>
    <cellStyle name="Procentowy 3" xfId="10"/>
    <cellStyle name="Гиперссылка" xfId="1" builtinId="8"/>
    <cellStyle name="Гиперссылка 2" xfId="11"/>
    <cellStyle name="Обычный" xfId="0" builtinId="0"/>
    <cellStyle name="Обычный 2" xfId="12"/>
    <cellStyle name="Обычный 3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13" Type="http://schemas.openxmlformats.org/officeDocument/2006/relationships/image" Target="../media/image16.emf"/><Relationship Id="rId3" Type="http://schemas.openxmlformats.org/officeDocument/2006/relationships/image" Target="../media/image6.emf"/><Relationship Id="rId7" Type="http://schemas.openxmlformats.org/officeDocument/2006/relationships/image" Target="../media/image10.emf"/><Relationship Id="rId12" Type="http://schemas.openxmlformats.org/officeDocument/2006/relationships/image" Target="../media/image15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6" Type="http://schemas.openxmlformats.org/officeDocument/2006/relationships/image" Target="../media/image9.emf"/><Relationship Id="rId11" Type="http://schemas.openxmlformats.org/officeDocument/2006/relationships/image" Target="../media/image14.emf"/><Relationship Id="rId5" Type="http://schemas.openxmlformats.org/officeDocument/2006/relationships/image" Target="../media/image8.emf"/><Relationship Id="rId15" Type="http://schemas.openxmlformats.org/officeDocument/2006/relationships/image" Target="../media/image3.emf"/><Relationship Id="rId10" Type="http://schemas.openxmlformats.org/officeDocument/2006/relationships/image" Target="../media/image13.emf"/><Relationship Id="rId4" Type="http://schemas.openxmlformats.org/officeDocument/2006/relationships/image" Target="../media/image7.emf"/><Relationship Id="rId9" Type="http://schemas.openxmlformats.org/officeDocument/2006/relationships/image" Target="../media/image12.emf"/><Relationship Id="rId1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24</xdr:row>
      <xdr:rowOff>57150</xdr:rowOff>
    </xdr:from>
    <xdr:to>
      <xdr:col>0</xdr:col>
      <xdr:colOff>914400</xdr:colOff>
      <xdr:row>33</xdr:row>
      <xdr:rowOff>78600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415790"/>
          <a:ext cx="590550" cy="1667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276225</xdr:colOff>
      <xdr:row>51</xdr:row>
      <xdr:rowOff>95250</xdr:rowOff>
    </xdr:from>
    <xdr:to>
      <xdr:col>0</xdr:col>
      <xdr:colOff>866775</xdr:colOff>
      <xdr:row>60</xdr:row>
      <xdr:rowOff>78600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9399270"/>
          <a:ext cx="590550" cy="16292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342899</xdr:colOff>
      <xdr:row>80</xdr:row>
      <xdr:rowOff>19050</xdr:rowOff>
    </xdr:from>
    <xdr:to>
      <xdr:col>0</xdr:col>
      <xdr:colOff>876300</xdr:colOff>
      <xdr:row>88</xdr:row>
      <xdr:rowOff>88125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899" y="14634210"/>
          <a:ext cx="533401" cy="1532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66675</xdr:rowOff>
    </xdr:from>
    <xdr:to>
      <xdr:col>2</xdr:col>
      <xdr:colOff>971550</xdr:colOff>
      <xdr:row>5</xdr:row>
      <xdr:rowOff>76200</xdr:rowOff>
    </xdr:to>
    <xdr:pic>
      <xdr:nvPicPr>
        <xdr:cNvPr id="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287083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4</xdr:row>
      <xdr:rowOff>104775</xdr:rowOff>
    </xdr:from>
    <xdr:to>
      <xdr:col>6</xdr:col>
      <xdr:colOff>247650</xdr:colOff>
      <xdr:row>7</xdr:row>
      <xdr:rowOff>9525</xdr:rowOff>
    </xdr:to>
    <xdr:pic>
      <xdr:nvPicPr>
        <xdr:cNvPr id="6" name="Picture 22" descr="nowe logo magnaplas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7085" y="836295"/>
          <a:ext cx="2478405" cy="453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18</xdr:row>
      <xdr:rowOff>76200</xdr:rowOff>
    </xdr:from>
    <xdr:to>
      <xdr:col>0</xdr:col>
      <xdr:colOff>1009650</xdr:colOff>
      <xdr:row>23</xdr:row>
      <xdr:rowOff>162770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337560"/>
          <a:ext cx="838200" cy="1000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295274</xdr:colOff>
      <xdr:row>55</xdr:row>
      <xdr:rowOff>38100</xdr:rowOff>
    </xdr:from>
    <xdr:to>
      <xdr:col>0</xdr:col>
      <xdr:colOff>1047749</xdr:colOff>
      <xdr:row>60</xdr:row>
      <xdr:rowOff>152399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4" y="10073640"/>
          <a:ext cx="752475" cy="1028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295274</xdr:colOff>
      <xdr:row>105</xdr:row>
      <xdr:rowOff>38100</xdr:rowOff>
    </xdr:from>
    <xdr:to>
      <xdr:col>0</xdr:col>
      <xdr:colOff>876299</xdr:colOff>
      <xdr:row>108</xdr:row>
      <xdr:rowOff>160655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95274" y="19232880"/>
          <a:ext cx="581025" cy="671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219075</xdr:colOff>
      <xdr:row>83</xdr:row>
      <xdr:rowOff>28575</xdr:rowOff>
    </xdr:from>
    <xdr:to>
      <xdr:col>0</xdr:col>
      <xdr:colOff>981075</xdr:colOff>
      <xdr:row>89</xdr:row>
      <xdr:rowOff>142875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192375"/>
          <a:ext cx="762000" cy="1211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352424</xdr:colOff>
      <xdr:row>111</xdr:row>
      <xdr:rowOff>38100</xdr:rowOff>
    </xdr:from>
    <xdr:to>
      <xdr:col>0</xdr:col>
      <xdr:colOff>971549</xdr:colOff>
      <xdr:row>115</xdr:row>
      <xdr:rowOff>13838</xdr:rowOff>
    </xdr:to>
    <xdr:pic>
      <xdr:nvPicPr>
        <xdr:cNvPr id="6" name="Obraz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4" y="20337780"/>
          <a:ext cx="619125" cy="7072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361950</xdr:colOff>
      <xdr:row>118</xdr:row>
      <xdr:rowOff>76200</xdr:rowOff>
    </xdr:from>
    <xdr:to>
      <xdr:col>0</xdr:col>
      <xdr:colOff>952500</xdr:colOff>
      <xdr:row>122</xdr:row>
      <xdr:rowOff>95250</xdr:rowOff>
    </xdr:to>
    <xdr:pic>
      <xdr:nvPicPr>
        <xdr:cNvPr id="7" name="Obraz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1663660"/>
          <a:ext cx="590550" cy="750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333375</xdr:colOff>
      <xdr:row>126</xdr:row>
      <xdr:rowOff>35168</xdr:rowOff>
    </xdr:from>
    <xdr:to>
      <xdr:col>0</xdr:col>
      <xdr:colOff>971550</xdr:colOff>
      <xdr:row>131</xdr:row>
      <xdr:rowOff>76200</xdr:rowOff>
    </xdr:to>
    <xdr:pic>
      <xdr:nvPicPr>
        <xdr:cNvPr id="8" name="Obraz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3093288"/>
          <a:ext cx="638175" cy="955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342900</xdr:colOff>
      <xdr:row>133</xdr:row>
      <xdr:rowOff>47625</xdr:rowOff>
    </xdr:from>
    <xdr:to>
      <xdr:col>0</xdr:col>
      <xdr:colOff>990600</xdr:colOff>
      <xdr:row>138</xdr:row>
      <xdr:rowOff>66675</xdr:rowOff>
    </xdr:to>
    <xdr:pic>
      <xdr:nvPicPr>
        <xdr:cNvPr id="9" name="Obraz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4393525"/>
          <a:ext cx="647700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428625</xdr:colOff>
      <xdr:row>140</xdr:row>
      <xdr:rowOff>19050</xdr:rowOff>
    </xdr:from>
    <xdr:to>
      <xdr:col>0</xdr:col>
      <xdr:colOff>904874</xdr:colOff>
      <xdr:row>143</xdr:row>
      <xdr:rowOff>142875</xdr:rowOff>
    </xdr:to>
    <xdr:pic>
      <xdr:nvPicPr>
        <xdr:cNvPr id="10" name="Obraz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5652730"/>
          <a:ext cx="476249" cy="672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209548</xdr:colOff>
      <xdr:row>146</xdr:row>
      <xdr:rowOff>28578</xdr:rowOff>
    </xdr:from>
    <xdr:to>
      <xdr:col>0</xdr:col>
      <xdr:colOff>1123950</xdr:colOff>
      <xdr:row>150</xdr:row>
      <xdr:rowOff>116887</xdr:rowOff>
    </xdr:to>
    <xdr:pic>
      <xdr:nvPicPr>
        <xdr:cNvPr id="11" name="Obraz 1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256834" y="26719872"/>
          <a:ext cx="819829" cy="9144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238123</xdr:colOff>
      <xdr:row>153</xdr:row>
      <xdr:rowOff>28578</xdr:rowOff>
    </xdr:from>
    <xdr:to>
      <xdr:col>0</xdr:col>
      <xdr:colOff>1009649</xdr:colOff>
      <xdr:row>156</xdr:row>
      <xdr:rowOff>152403</xdr:rowOff>
    </xdr:to>
    <xdr:pic>
      <xdr:nvPicPr>
        <xdr:cNvPr id="12" name="Obraz 11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287653" y="28005408"/>
          <a:ext cx="672465" cy="7715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104780</xdr:colOff>
      <xdr:row>158</xdr:row>
      <xdr:rowOff>66675</xdr:rowOff>
    </xdr:from>
    <xdr:to>
      <xdr:col>0</xdr:col>
      <xdr:colOff>1085853</xdr:colOff>
      <xdr:row>162</xdr:row>
      <xdr:rowOff>134648</xdr:rowOff>
    </xdr:to>
    <xdr:pic>
      <xdr:nvPicPr>
        <xdr:cNvPr id="13" name="Obraz 1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195570" y="28924265"/>
          <a:ext cx="799493" cy="981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165</xdr:row>
      <xdr:rowOff>19049</xdr:rowOff>
    </xdr:from>
    <xdr:to>
      <xdr:col>0</xdr:col>
      <xdr:colOff>1114425</xdr:colOff>
      <xdr:row>168</xdr:row>
      <xdr:rowOff>124496</xdr:rowOff>
    </xdr:to>
    <xdr:pic>
      <xdr:nvPicPr>
        <xdr:cNvPr id="14" name="Obraz 13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277794" y="30072665"/>
          <a:ext cx="654087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66675</xdr:rowOff>
    </xdr:from>
    <xdr:to>
      <xdr:col>2</xdr:col>
      <xdr:colOff>971550</xdr:colOff>
      <xdr:row>5</xdr:row>
      <xdr:rowOff>76200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287083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4</xdr:row>
      <xdr:rowOff>104775</xdr:rowOff>
    </xdr:from>
    <xdr:to>
      <xdr:col>6</xdr:col>
      <xdr:colOff>247650</xdr:colOff>
      <xdr:row>7</xdr:row>
      <xdr:rowOff>9525</xdr:rowOff>
    </xdr:to>
    <xdr:pic>
      <xdr:nvPicPr>
        <xdr:cNvPr id="16" name="Picture 22" descr="nowe logo magnaplast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7085" y="836295"/>
          <a:ext cx="2478405" cy="453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ldim.kiev.u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oldim.kiev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L94"/>
  <sheetViews>
    <sheetView tabSelected="1" workbookViewId="0">
      <selection activeCell="I13" sqref="I13"/>
    </sheetView>
  </sheetViews>
  <sheetFormatPr defaultColWidth="9.109375" defaultRowHeight="14.4" x14ac:dyDescent="0.3"/>
  <cols>
    <col min="1" max="1" width="19.5546875" customWidth="1"/>
    <col min="3" max="3" width="19.44140625" customWidth="1"/>
    <col min="4" max="4" width="15" customWidth="1"/>
  </cols>
  <sheetData>
    <row r="1" spans="1:12" x14ac:dyDescent="0.3">
      <c r="H1" s="1" t="s">
        <v>0</v>
      </c>
      <c r="I1" s="1"/>
    </row>
    <row r="2" spans="1:12" x14ac:dyDescent="0.3">
      <c r="H2" s="1" t="s">
        <v>1</v>
      </c>
      <c r="I2" s="2"/>
    </row>
    <row r="3" spans="1:12" x14ac:dyDescent="0.3">
      <c r="H3" s="1" t="s">
        <v>2</v>
      </c>
      <c r="I3" s="2"/>
    </row>
    <row r="4" spans="1:12" x14ac:dyDescent="0.3">
      <c r="H4" s="1" t="s">
        <v>3</v>
      </c>
      <c r="I4" s="2"/>
    </row>
    <row r="5" spans="1:12" x14ac:dyDescent="0.3">
      <c r="H5" s="3" t="s">
        <v>4</v>
      </c>
      <c r="I5" s="2"/>
    </row>
    <row r="6" spans="1:12" x14ac:dyDescent="0.3">
      <c r="H6" s="1" t="s">
        <v>5</v>
      </c>
      <c r="I6" s="2"/>
    </row>
    <row r="7" spans="1:12" x14ac:dyDescent="0.3">
      <c r="H7" s="4" t="s">
        <v>6</v>
      </c>
      <c r="I7" s="3"/>
    </row>
    <row r="8" spans="1:12" ht="7.5" customHeight="1" thickBot="1" x14ac:dyDescent="0.3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ht="22.2" thickBot="1" x14ac:dyDescent="0.45">
      <c r="A9" s="6" t="s">
        <v>7</v>
      </c>
      <c r="B9" s="6"/>
      <c r="C9" s="6"/>
      <c r="D9" s="6"/>
      <c r="E9" s="6"/>
      <c r="F9" s="6"/>
      <c r="G9" s="6"/>
      <c r="H9" s="6"/>
      <c r="I9" s="6"/>
      <c r="J9" s="6"/>
      <c r="K9" s="6"/>
      <c r="L9" s="7"/>
    </row>
    <row r="10" spans="1:12" ht="9.75" customHeight="1" thickBot="1" x14ac:dyDescent="0.35">
      <c r="A10" s="8"/>
      <c r="B10" s="9"/>
      <c r="C10" s="9"/>
      <c r="D10" s="9"/>
      <c r="E10" s="9"/>
      <c r="F10" s="9"/>
      <c r="G10" s="10"/>
      <c r="H10" s="9"/>
      <c r="I10" s="9"/>
      <c r="J10" s="9"/>
      <c r="K10" s="9"/>
    </row>
    <row r="11" spans="1:12" ht="15.75" customHeight="1" thickBot="1" x14ac:dyDescent="0.35">
      <c r="A11" s="11" t="s">
        <v>8</v>
      </c>
      <c r="B11" s="11" t="s">
        <v>9</v>
      </c>
      <c r="C11" s="12" t="s">
        <v>10</v>
      </c>
      <c r="D11" s="13" t="s">
        <v>11</v>
      </c>
      <c r="E11" s="14" t="s">
        <v>12</v>
      </c>
      <c r="F11" s="15" t="s">
        <v>13</v>
      </c>
      <c r="G11" s="16"/>
      <c r="H11" s="17" t="s">
        <v>14</v>
      </c>
      <c r="I11" s="14" t="s">
        <v>15</v>
      </c>
      <c r="J11" s="18" t="s">
        <v>16</v>
      </c>
      <c r="K11" s="18" t="s">
        <v>17</v>
      </c>
    </row>
    <row r="12" spans="1:12" ht="15" thickBot="1" x14ac:dyDescent="0.35">
      <c r="A12" s="19"/>
      <c r="B12" s="19"/>
      <c r="C12" s="19"/>
      <c r="D12" s="13"/>
      <c r="E12" s="20" t="s">
        <v>18</v>
      </c>
      <c r="F12" s="21">
        <v>0</v>
      </c>
      <c r="G12" s="16"/>
      <c r="H12" s="14" t="s">
        <v>19</v>
      </c>
      <c r="I12" s="22">
        <v>0</v>
      </c>
      <c r="J12" s="13"/>
      <c r="K12" s="13"/>
    </row>
    <row r="13" spans="1:12" x14ac:dyDescent="0.3">
      <c r="A13" s="23"/>
      <c r="B13" s="24"/>
      <c r="C13" s="25"/>
      <c r="D13" s="26"/>
      <c r="E13" s="27"/>
      <c r="F13" s="28"/>
      <c r="G13" s="29"/>
      <c r="H13" s="30"/>
      <c r="I13" s="31"/>
      <c r="J13" s="32"/>
      <c r="K13" s="33"/>
    </row>
    <row r="14" spans="1:12" x14ac:dyDescent="0.3">
      <c r="A14" s="23"/>
      <c r="B14" s="24">
        <v>20000</v>
      </c>
      <c r="C14" s="25" t="s">
        <v>20</v>
      </c>
      <c r="D14" s="24">
        <v>96</v>
      </c>
      <c r="E14" s="34">
        <v>2.41</v>
      </c>
      <c r="F14" s="35">
        <f>E14-E14*($F$12)</f>
        <v>2.41</v>
      </c>
      <c r="G14" s="29"/>
      <c r="H14" s="36"/>
      <c r="I14" s="37">
        <f>F14*($I$12)</f>
        <v>0</v>
      </c>
      <c r="J14" s="38">
        <f>H14*F14</f>
        <v>0</v>
      </c>
      <c r="K14" s="39">
        <f>H14*I14</f>
        <v>0</v>
      </c>
    </row>
    <row r="15" spans="1:12" x14ac:dyDescent="0.3">
      <c r="A15" s="23"/>
      <c r="B15" s="24">
        <v>20010</v>
      </c>
      <c r="C15" s="25" t="s">
        <v>21</v>
      </c>
      <c r="D15" s="24">
        <v>86</v>
      </c>
      <c r="E15" s="34">
        <v>3.94</v>
      </c>
      <c r="F15" s="35">
        <f t="shared" ref="F15:F18" si="0">E15-E15*($F$12)</f>
        <v>3.94</v>
      </c>
      <c r="G15" s="29"/>
      <c r="H15" s="36"/>
      <c r="I15" s="37">
        <f t="shared" ref="I15:I18" si="1">F15*($I$12)</f>
        <v>0</v>
      </c>
      <c r="J15" s="38">
        <f t="shared" ref="J15:J18" si="2">H15*F15</f>
        <v>0</v>
      </c>
      <c r="K15" s="39">
        <f t="shared" ref="K15:K18" si="3">H15*I15</f>
        <v>0</v>
      </c>
    </row>
    <row r="16" spans="1:12" x14ac:dyDescent="0.3">
      <c r="A16" s="23"/>
      <c r="B16" s="24">
        <v>20020</v>
      </c>
      <c r="C16" s="25" t="s">
        <v>22</v>
      </c>
      <c r="D16" s="24">
        <v>86</v>
      </c>
      <c r="E16" s="34">
        <v>7.18</v>
      </c>
      <c r="F16" s="35">
        <f t="shared" si="0"/>
        <v>7.18</v>
      </c>
      <c r="G16" s="29"/>
      <c r="H16" s="36"/>
      <c r="I16" s="37">
        <f t="shared" si="1"/>
        <v>0</v>
      </c>
      <c r="J16" s="38">
        <f t="shared" si="2"/>
        <v>0</v>
      </c>
      <c r="K16" s="39">
        <f t="shared" si="3"/>
        <v>0</v>
      </c>
    </row>
    <row r="17" spans="1:11" x14ac:dyDescent="0.3">
      <c r="A17" s="23"/>
      <c r="B17" s="24">
        <v>20023</v>
      </c>
      <c r="C17" s="25" t="s">
        <v>23</v>
      </c>
      <c r="D17" s="24">
        <v>86</v>
      </c>
      <c r="E17" s="34">
        <v>10.67</v>
      </c>
      <c r="F17" s="35">
        <f t="shared" si="0"/>
        <v>10.67</v>
      </c>
      <c r="G17" s="29"/>
      <c r="H17" s="36"/>
      <c r="I17" s="37">
        <f t="shared" si="1"/>
        <v>0</v>
      </c>
      <c r="J17" s="38">
        <f t="shared" si="2"/>
        <v>0</v>
      </c>
      <c r="K17" s="39">
        <f t="shared" si="3"/>
        <v>0</v>
      </c>
    </row>
    <row r="18" spans="1:11" x14ac:dyDescent="0.3">
      <c r="A18" s="23"/>
      <c r="B18" s="24">
        <v>20040</v>
      </c>
      <c r="C18" s="25" t="s">
        <v>24</v>
      </c>
      <c r="D18" s="24">
        <v>86</v>
      </c>
      <c r="E18" s="34">
        <v>20.12</v>
      </c>
      <c r="F18" s="35">
        <f t="shared" si="0"/>
        <v>20.12</v>
      </c>
      <c r="G18" s="29"/>
      <c r="H18" s="36"/>
      <c r="I18" s="37">
        <f t="shared" si="1"/>
        <v>0</v>
      </c>
      <c r="J18" s="38">
        <f t="shared" si="2"/>
        <v>0</v>
      </c>
      <c r="K18" s="39">
        <f t="shared" si="3"/>
        <v>0</v>
      </c>
    </row>
    <row r="19" spans="1:11" x14ac:dyDescent="0.3">
      <c r="A19" s="23"/>
      <c r="B19" s="24"/>
      <c r="C19" s="25"/>
      <c r="D19" s="40"/>
      <c r="E19" s="41"/>
      <c r="F19" s="42"/>
      <c r="G19" s="29"/>
      <c r="H19" s="36"/>
      <c r="I19" s="31"/>
      <c r="J19" s="43"/>
      <c r="K19" s="44"/>
    </row>
    <row r="20" spans="1:11" x14ac:dyDescent="0.3">
      <c r="A20" s="45" t="s">
        <v>25</v>
      </c>
      <c r="B20" s="46">
        <v>22000</v>
      </c>
      <c r="C20" s="47" t="s">
        <v>26</v>
      </c>
      <c r="D20" s="46">
        <v>40</v>
      </c>
      <c r="E20" s="34">
        <v>4.5599999999999996</v>
      </c>
      <c r="F20" s="35">
        <f>E20-E20*($F$12)</f>
        <v>4.5599999999999996</v>
      </c>
      <c r="G20" s="48"/>
      <c r="H20" s="49"/>
      <c r="I20" s="37">
        <f>F20*($I$12)</f>
        <v>0</v>
      </c>
      <c r="J20" s="38">
        <f>H20*F20</f>
        <v>0</v>
      </c>
      <c r="K20" s="39">
        <f>H20*I20</f>
        <v>0</v>
      </c>
    </row>
    <row r="21" spans="1:11" x14ac:dyDescent="0.3">
      <c r="A21" s="45"/>
      <c r="B21" s="46">
        <v>22010</v>
      </c>
      <c r="C21" s="47" t="s">
        <v>27</v>
      </c>
      <c r="D21" s="46">
        <v>40</v>
      </c>
      <c r="E21" s="34">
        <v>7.02</v>
      </c>
      <c r="F21" s="35">
        <f>E21-E21*($F$12)</f>
        <v>7.02</v>
      </c>
      <c r="G21" s="48"/>
      <c r="H21" s="49"/>
      <c r="I21" s="50">
        <f>F21*($I$12)</f>
        <v>0</v>
      </c>
      <c r="J21" s="38">
        <f>H21*F21</f>
        <v>0</v>
      </c>
      <c r="K21" s="39">
        <f>H21*I21</f>
        <v>0</v>
      </c>
    </row>
    <row r="22" spans="1:11" x14ac:dyDescent="0.3">
      <c r="A22" s="45"/>
      <c r="B22" s="46">
        <v>22020</v>
      </c>
      <c r="C22" s="47" t="s">
        <v>28</v>
      </c>
      <c r="D22" s="51">
        <v>40</v>
      </c>
      <c r="E22" s="34">
        <v>12.83</v>
      </c>
      <c r="F22" s="35">
        <f>E22-E22*($F$12)</f>
        <v>12.83</v>
      </c>
      <c r="G22" s="48"/>
      <c r="H22" s="49"/>
      <c r="I22" s="50">
        <f>F22*($I$12)</f>
        <v>0</v>
      </c>
      <c r="J22" s="38">
        <f>H22*F22</f>
        <v>0</v>
      </c>
      <c r="K22" s="39">
        <f>H22*I22</f>
        <v>0</v>
      </c>
    </row>
    <row r="23" spans="1:11" x14ac:dyDescent="0.3">
      <c r="A23" s="52"/>
      <c r="B23" s="46">
        <v>22023</v>
      </c>
      <c r="C23" s="47" t="s">
        <v>29</v>
      </c>
      <c r="D23" s="46">
        <v>40</v>
      </c>
      <c r="E23" s="34">
        <v>18.88</v>
      </c>
      <c r="F23" s="35">
        <f>E23-E23*($F$12)</f>
        <v>18.88</v>
      </c>
      <c r="G23" s="48"/>
      <c r="H23" s="53"/>
      <c r="I23" s="50">
        <f>F23*($I$12)</f>
        <v>0</v>
      </c>
      <c r="J23" s="38">
        <f>H23*F23</f>
        <v>0</v>
      </c>
      <c r="K23" s="39">
        <f>H23*I23</f>
        <v>0</v>
      </c>
    </row>
    <row r="24" spans="1:11" x14ac:dyDescent="0.3">
      <c r="A24" s="52"/>
      <c r="B24" s="46">
        <v>22040</v>
      </c>
      <c r="C24" s="25" t="s">
        <v>30</v>
      </c>
      <c r="D24" s="46">
        <v>40</v>
      </c>
      <c r="E24" s="34">
        <v>36.380000000000003</v>
      </c>
      <c r="F24" s="35">
        <f>E24-E24*($F$12)</f>
        <v>36.380000000000003</v>
      </c>
      <c r="G24" s="48"/>
      <c r="H24" s="53"/>
      <c r="I24" s="50">
        <f>F24*($I$12)</f>
        <v>0</v>
      </c>
      <c r="J24" s="38">
        <f>H24*F24</f>
        <v>0</v>
      </c>
      <c r="K24" s="39">
        <f>H24*I24</f>
        <v>0</v>
      </c>
    </row>
    <row r="25" spans="1:11" x14ac:dyDescent="0.3">
      <c r="A25" s="52"/>
      <c r="B25" s="46"/>
      <c r="C25" s="47"/>
      <c r="D25" s="46"/>
      <c r="E25" s="34"/>
      <c r="F25" s="35"/>
      <c r="G25" s="48"/>
      <c r="H25" s="53"/>
      <c r="I25" s="50"/>
      <c r="J25" s="38"/>
      <c r="K25" s="39"/>
    </row>
    <row r="26" spans="1:11" x14ac:dyDescent="0.3">
      <c r="A26" s="52"/>
      <c r="B26" s="46">
        <v>23000</v>
      </c>
      <c r="C26" s="47" t="s">
        <v>31</v>
      </c>
      <c r="D26" s="46">
        <v>20</v>
      </c>
      <c r="E26" s="34">
        <v>7.92</v>
      </c>
      <c r="F26" s="35">
        <f>E26-E26*($F$12)</f>
        <v>7.92</v>
      </c>
      <c r="G26" s="48"/>
      <c r="H26" s="53"/>
      <c r="I26" s="50">
        <f>F26*($I$12)</f>
        <v>0</v>
      </c>
      <c r="J26" s="38">
        <f>H26*F26</f>
        <v>0</v>
      </c>
      <c r="K26" s="39">
        <f>H26*I26</f>
        <v>0</v>
      </c>
    </row>
    <row r="27" spans="1:11" x14ac:dyDescent="0.3">
      <c r="A27" s="52"/>
      <c r="B27" s="46">
        <v>23010</v>
      </c>
      <c r="C27" s="47" t="s">
        <v>32</v>
      </c>
      <c r="D27" s="46">
        <v>20</v>
      </c>
      <c r="E27" s="34">
        <v>11.46</v>
      </c>
      <c r="F27" s="35">
        <f>E27-E27*($F$12)</f>
        <v>11.46</v>
      </c>
      <c r="G27" s="48"/>
      <c r="H27" s="54"/>
      <c r="I27" s="50">
        <f>F27*($I$12)</f>
        <v>0</v>
      </c>
      <c r="J27" s="38">
        <f>H27*F27</f>
        <v>0</v>
      </c>
      <c r="K27" s="39">
        <f>H27*I27</f>
        <v>0</v>
      </c>
    </row>
    <row r="28" spans="1:11" x14ac:dyDescent="0.3">
      <c r="A28" s="52"/>
      <c r="B28" s="46">
        <v>23020</v>
      </c>
      <c r="C28" s="47" t="s">
        <v>33</v>
      </c>
      <c r="D28" s="46">
        <v>20</v>
      </c>
      <c r="E28" s="34">
        <v>21.56</v>
      </c>
      <c r="F28" s="35">
        <f>E28-E28*($F$12)</f>
        <v>21.56</v>
      </c>
      <c r="G28" s="48"/>
      <c r="H28" s="53"/>
      <c r="I28" s="50">
        <f>F28*($I$12)</f>
        <v>0</v>
      </c>
      <c r="J28" s="38">
        <f>H28*F28</f>
        <v>0</v>
      </c>
      <c r="K28" s="55">
        <f>H28*I28</f>
        <v>0</v>
      </c>
    </row>
    <row r="29" spans="1:11" x14ac:dyDescent="0.3">
      <c r="A29" s="52"/>
      <c r="B29" s="46">
        <v>23023</v>
      </c>
      <c r="C29" s="47" t="s">
        <v>34</v>
      </c>
      <c r="D29" s="46">
        <v>20</v>
      </c>
      <c r="E29" s="34">
        <v>31.07</v>
      </c>
      <c r="F29" s="35">
        <f>E29-E29*($F$12)</f>
        <v>31.07</v>
      </c>
      <c r="G29" s="48"/>
      <c r="H29" s="53"/>
      <c r="I29" s="50">
        <f>F29*($I$12)</f>
        <v>0</v>
      </c>
      <c r="J29" s="38">
        <f>H29*F29</f>
        <v>0</v>
      </c>
      <c r="K29" s="55">
        <f>H29*I29</f>
        <v>0</v>
      </c>
    </row>
    <row r="30" spans="1:11" x14ac:dyDescent="0.3">
      <c r="A30" s="52"/>
      <c r="B30" s="46">
        <v>23040</v>
      </c>
      <c r="C30" s="47" t="s">
        <v>35</v>
      </c>
      <c r="D30" s="46">
        <v>20</v>
      </c>
      <c r="E30" s="34">
        <v>59.57</v>
      </c>
      <c r="F30" s="35">
        <f>E30-E30*($F$12)</f>
        <v>59.57</v>
      </c>
      <c r="G30" s="48"/>
      <c r="H30" s="53"/>
      <c r="I30" s="50">
        <f>F30*($I$12)</f>
        <v>0</v>
      </c>
      <c r="J30" s="38">
        <f>H30*F30</f>
        <v>0</v>
      </c>
      <c r="K30" s="55">
        <f>H30*I30</f>
        <v>0</v>
      </c>
    </row>
    <row r="31" spans="1:11" x14ac:dyDescent="0.3">
      <c r="A31" s="52"/>
      <c r="B31" s="46"/>
      <c r="C31" s="47"/>
      <c r="D31" s="46"/>
      <c r="E31" s="34"/>
      <c r="F31" s="35"/>
      <c r="G31" s="48"/>
      <c r="H31" s="53"/>
      <c r="I31" s="50"/>
      <c r="J31" s="38"/>
      <c r="K31" s="55"/>
    </row>
    <row r="32" spans="1:11" x14ac:dyDescent="0.3">
      <c r="A32" s="52"/>
      <c r="B32" s="46">
        <v>24020</v>
      </c>
      <c r="C32" s="47" t="s">
        <v>36</v>
      </c>
      <c r="D32" s="46">
        <v>16</v>
      </c>
      <c r="E32" s="34">
        <v>37.5</v>
      </c>
      <c r="F32" s="35">
        <f>E32-E32*($F$12)</f>
        <v>37.5</v>
      </c>
      <c r="G32" s="48"/>
      <c r="H32" s="53"/>
      <c r="I32" s="50">
        <f>F32*($I$12)</f>
        <v>0</v>
      </c>
      <c r="J32" s="38">
        <f>H32*F32</f>
        <v>0</v>
      </c>
      <c r="K32" s="55">
        <f>H32*I32</f>
        <v>0</v>
      </c>
    </row>
    <row r="33" spans="1:11" x14ac:dyDescent="0.3">
      <c r="A33" s="52"/>
      <c r="B33" s="46">
        <v>24023</v>
      </c>
      <c r="C33" s="47" t="s">
        <v>37</v>
      </c>
      <c r="D33" s="46">
        <v>16</v>
      </c>
      <c r="E33" s="34">
        <v>54.5</v>
      </c>
      <c r="F33" s="35">
        <f>E33-E33*($F$12)</f>
        <v>54.5</v>
      </c>
      <c r="G33" s="48"/>
      <c r="H33" s="53"/>
      <c r="I33" s="50">
        <f>F33*($I$12)</f>
        <v>0</v>
      </c>
      <c r="J33" s="38">
        <f>H33*F33</f>
        <v>0</v>
      </c>
      <c r="K33" s="55">
        <f>H33*I33</f>
        <v>0</v>
      </c>
    </row>
    <row r="34" spans="1:11" x14ac:dyDescent="0.3">
      <c r="A34" s="52"/>
      <c r="B34" s="46">
        <v>24040</v>
      </c>
      <c r="C34" s="47" t="s">
        <v>38</v>
      </c>
      <c r="D34" s="46">
        <v>16</v>
      </c>
      <c r="E34" s="34">
        <v>99.55</v>
      </c>
      <c r="F34" s="35">
        <f>E34-E34*($F$12)</f>
        <v>99.55</v>
      </c>
      <c r="G34" s="48"/>
      <c r="H34" s="53"/>
      <c r="I34" s="50">
        <f>F34*($I$12)</f>
        <v>0</v>
      </c>
      <c r="J34" s="38">
        <f>H34*F34</f>
        <v>0</v>
      </c>
      <c r="K34" s="55">
        <f>H34*I34</f>
        <v>0</v>
      </c>
    </row>
    <row r="35" spans="1:11" x14ac:dyDescent="0.3">
      <c r="A35" s="52"/>
      <c r="B35" s="46"/>
      <c r="C35" s="47"/>
      <c r="D35" s="46"/>
      <c r="E35" s="34"/>
      <c r="F35" s="35"/>
      <c r="G35" s="48"/>
      <c r="H35" s="53"/>
      <c r="I35" s="50"/>
      <c r="J35" s="38"/>
      <c r="K35" s="55"/>
    </row>
    <row r="36" spans="1:11" x14ac:dyDescent="0.3">
      <c r="A36" s="52"/>
      <c r="B36" s="46">
        <v>25020</v>
      </c>
      <c r="C36" s="47" t="s">
        <v>39</v>
      </c>
      <c r="D36" s="46">
        <v>9</v>
      </c>
      <c r="E36" s="34">
        <v>58.22</v>
      </c>
      <c r="F36" s="35">
        <f>E36-E36*($F$12)</f>
        <v>58.22</v>
      </c>
      <c r="G36" s="48"/>
      <c r="H36" s="53"/>
      <c r="I36" s="50">
        <f t="shared" ref="I36:I42" si="4">F36*($I$12)</f>
        <v>0</v>
      </c>
      <c r="J36" s="38">
        <f t="shared" ref="J36:J42" si="5">H36*F36</f>
        <v>0</v>
      </c>
      <c r="K36" s="55">
        <f>H36*I36</f>
        <v>0</v>
      </c>
    </row>
    <row r="37" spans="1:11" x14ac:dyDescent="0.3">
      <c r="A37" s="52"/>
      <c r="B37" s="46">
        <v>25023</v>
      </c>
      <c r="C37" s="47" t="s">
        <v>40</v>
      </c>
      <c r="D37" s="46">
        <v>9</v>
      </c>
      <c r="E37" s="34">
        <v>85.16</v>
      </c>
      <c r="F37" s="35">
        <f>E37-E37*($F$12)</f>
        <v>85.16</v>
      </c>
      <c r="G37" s="48"/>
      <c r="H37" s="53"/>
      <c r="I37" s="50">
        <f t="shared" si="4"/>
        <v>0</v>
      </c>
      <c r="J37" s="38">
        <f t="shared" si="5"/>
        <v>0</v>
      </c>
      <c r="K37" s="55">
        <f>H37*I37</f>
        <v>0</v>
      </c>
    </row>
    <row r="38" spans="1:11" x14ac:dyDescent="0.3">
      <c r="A38" s="52"/>
      <c r="B38" s="46">
        <v>25040</v>
      </c>
      <c r="C38" s="47" t="s">
        <v>41</v>
      </c>
      <c r="D38" s="46">
        <v>9</v>
      </c>
      <c r="E38" s="34">
        <v>159.79</v>
      </c>
      <c r="F38" s="35">
        <f>E38-E38*($F$12)</f>
        <v>159.79</v>
      </c>
      <c r="G38" s="48"/>
      <c r="H38" s="53"/>
      <c r="I38" s="50">
        <f t="shared" si="4"/>
        <v>0</v>
      </c>
      <c r="J38" s="38">
        <f t="shared" si="5"/>
        <v>0</v>
      </c>
      <c r="K38" s="55">
        <f>H38*I38</f>
        <v>0</v>
      </c>
    </row>
    <row r="39" spans="1:11" x14ac:dyDescent="0.3">
      <c r="A39" s="52"/>
      <c r="B39" s="46"/>
      <c r="C39" s="47"/>
      <c r="D39" s="56"/>
      <c r="E39" s="34"/>
      <c r="F39" s="35"/>
      <c r="G39" s="48"/>
      <c r="H39" s="53"/>
      <c r="I39" s="50"/>
      <c r="J39" s="38"/>
      <c r="K39" s="55"/>
    </row>
    <row r="40" spans="1:11" x14ac:dyDescent="0.3">
      <c r="A40" s="52"/>
      <c r="B40" s="46">
        <v>26020</v>
      </c>
      <c r="C40" s="47" t="s">
        <v>42</v>
      </c>
      <c r="D40" s="46">
        <v>6</v>
      </c>
      <c r="E40" s="34">
        <v>99.54</v>
      </c>
      <c r="F40" s="35">
        <f>E40-E40*($F$12)</f>
        <v>99.54</v>
      </c>
      <c r="G40" s="48"/>
      <c r="H40" s="53"/>
      <c r="I40" s="50">
        <f t="shared" si="4"/>
        <v>0</v>
      </c>
      <c r="J40" s="38">
        <f t="shared" si="5"/>
        <v>0</v>
      </c>
      <c r="K40" s="55">
        <f>H40*I40</f>
        <v>0</v>
      </c>
    </row>
    <row r="41" spans="1:11" x14ac:dyDescent="0.3">
      <c r="A41" s="52"/>
      <c r="B41" s="46">
        <v>26023</v>
      </c>
      <c r="C41" s="47" t="s">
        <v>43</v>
      </c>
      <c r="D41" s="46">
        <v>6</v>
      </c>
      <c r="E41" s="34">
        <v>141.04</v>
      </c>
      <c r="F41" s="35">
        <f>E41-E41*($F$12)</f>
        <v>141.04</v>
      </c>
      <c r="G41" s="48"/>
      <c r="H41" s="53"/>
      <c r="I41" s="50">
        <f t="shared" si="4"/>
        <v>0</v>
      </c>
      <c r="J41" s="38">
        <f t="shared" si="5"/>
        <v>0</v>
      </c>
      <c r="K41" s="55">
        <f>H41*I41</f>
        <v>0</v>
      </c>
    </row>
    <row r="42" spans="1:11" x14ac:dyDescent="0.3">
      <c r="A42" s="52"/>
      <c r="B42" s="46">
        <v>26040</v>
      </c>
      <c r="C42" s="47" t="s">
        <v>44</v>
      </c>
      <c r="D42" s="46">
        <v>6</v>
      </c>
      <c r="E42" s="34">
        <v>259.7</v>
      </c>
      <c r="F42" s="35">
        <f>E42-E42*($F$12)</f>
        <v>259.7</v>
      </c>
      <c r="G42" s="48"/>
      <c r="H42" s="53"/>
      <c r="I42" s="50">
        <f t="shared" si="4"/>
        <v>0</v>
      </c>
      <c r="J42" s="38">
        <f t="shared" si="5"/>
        <v>0</v>
      </c>
      <c r="K42" s="55">
        <f>H42*I42</f>
        <v>0</v>
      </c>
    </row>
    <row r="43" spans="1:11" ht="15" thickBot="1" x14ac:dyDescent="0.35">
      <c r="A43" s="57"/>
      <c r="B43" s="58"/>
      <c r="C43" s="59"/>
      <c r="D43" s="58"/>
      <c r="E43" s="60"/>
      <c r="F43" s="35"/>
      <c r="G43" s="48"/>
      <c r="H43" s="61"/>
      <c r="I43" s="62"/>
      <c r="J43" s="63"/>
      <c r="K43" s="64"/>
    </row>
    <row r="44" spans="1:11" x14ac:dyDescent="0.3">
      <c r="A44" s="52"/>
      <c r="B44" s="65"/>
      <c r="C44" s="66"/>
      <c r="D44" s="67"/>
      <c r="E44" s="68"/>
      <c r="F44" s="69"/>
      <c r="G44" s="48"/>
      <c r="H44" s="70"/>
      <c r="I44" s="71"/>
      <c r="J44" s="72"/>
      <c r="K44" s="73"/>
    </row>
    <row r="45" spans="1:11" x14ac:dyDescent="0.3">
      <c r="A45" s="74" t="s">
        <v>45</v>
      </c>
      <c r="B45" s="46">
        <v>20005</v>
      </c>
      <c r="C45" s="47" t="s">
        <v>20</v>
      </c>
      <c r="D45" s="46">
        <v>86</v>
      </c>
      <c r="E45" s="34">
        <v>2.5299999999999998</v>
      </c>
      <c r="F45" s="35">
        <f>E45-E45*($F$12)</f>
        <v>2.5299999999999998</v>
      </c>
      <c r="G45" s="48"/>
      <c r="H45" s="49"/>
      <c r="I45" s="71">
        <f>F45*($I$12)</f>
        <v>0</v>
      </c>
      <c r="J45" s="75">
        <f>H45*F45</f>
        <v>0</v>
      </c>
      <c r="K45" s="55">
        <f>H45*I45</f>
        <v>0</v>
      </c>
    </row>
    <row r="46" spans="1:11" x14ac:dyDescent="0.3">
      <c r="A46" s="74"/>
      <c r="B46" s="46">
        <v>20015</v>
      </c>
      <c r="C46" s="47" t="s">
        <v>21</v>
      </c>
      <c r="D46" s="46">
        <v>86</v>
      </c>
      <c r="E46" s="34">
        <v>4.1399999999999997</v>
      </c>
      <c r="F46" s="35">
        <f>E46-E46*($F$12)</f>
        <v>4.1399999999999997</v>
      </c>
      <c r="G46" s="48"/>
      <c r="H46" s="49"/>
      <c r="I46" s="71">
        <f>F46*($I$12)</f>
        <v>0</v>
      </c>
      <c r="J46" s="75">
        <f>H46*F46</f>
        <v>0</v>
      </c>
      <c r="K46" s="76">
        <f>H46*I46</f>
        <v>0</v>
      </c>
    </row>
    <row r="47" spans="1:11" x14ac:dyDescent="0.3">
      <c r="A47" s="74"/>
      <c r="B47" s="46">
        <v>20025</v>
      </c>
      <c r="C47" s="47" t="s">
        <v>22</v>
      </c>
      <c r="D47" s="46">
        <v>86</v>
      </c>
      <c r="E47" s="34">
        <v>7.55</v>
      </c>
      <c r="F47" s="35">
        <f>E47-E47*($F$12)</f>
        <v>7.55</v>
      </c>
      <c r="G47" s="48"/>
      <c r="H47" s="49"/>
      <c r="I47" s="71">
        <f>F47*($I$12)</f>
        <v>0</v>
      </c>
      <c r="J47" s="75">
        <f>H47*F47</f>
        <v>0</v>
      </c>
      <c r="K47" s="55">
        <f>H47*I47</f>
        <v>0</v>
      </c>
    </row>
    <row r="48" spans="1:11" x14ac:dyDescent="0.3">
      <c r="A48" s="77"/>
      <c r="B48" s="46">
        <v>20028</v>
      </c>
      <c r="C48" s="47" t="s">
        <v>23</v>
      </c>
      <c r="D48" s="46">
        <v>86</v>
      </c>
      <c r="E48" s="34">
        <v>11.23</v>
      </c>
      <c r="F48" s="35">
        <f>E48-E48*($F$12)</f>
        <v>11.23</v>
      </c>
      <c r="G48" s="48"/>
      <c r="H48" s="53"/>
      <c r="I48" s="71">
        <f>F48*($I$12)</f>
        <v>0</v>
      </c>
      <c r="J48" s="75">
        <f>H48*F48</f>
        <v>0</v>
      </c>
      <c r="K48" s="76">
        <f>H48*I48</f>
        <v>0</v>
      </c>
    </row>
    <row r="49" spans="1:11" x14ac:dyDescent="0.3">
      <c r="A49" s="77"/>
      <c r="B49" s="46">
        <v>20045</v>
      </c>
      <c r="C49" s="47" t="s">
        <v>24</v>
      </c>
      <c r="D49" s="46">
        <v>86</v>
      </c>
      <c r="E49" s="34">
        <v>21.17</v>
      </c>
      <c r="F49" s="35">
        <f>E49-E49*($F$12)</f>
        <v>21.17</v>
      </c>
      <c r="G49" s="48"/>
      <c r="H49" s="53"/>
      <c r="I49" s="71">
        <f>F49*($I$12)</f>
        <v>0</v>
      </c>
      <c r="J49" s="75">
        <f>H49*F49</f>
        <v>0</v>
      </c>
      <c r="K49" s="55">
        <f>H49*I49</f>
        <v>0</v>
      </c>
    </row>
    <row r="50" spans="1:11" x14ac:dyDescent="0.3">
      <c r="A50" s="77"/>
      <c r="B50" s="78"/>
      <c r="C50" s="47"/>
      <c r="D50" s="78"/>
      <c r="E50" s="34"/>
      <c r="F50" s="35"/>
      <c r="G50" s="48"/>
      <c r="H50" s="53"/>
      <c r="I50" s="71"/>
      <c r="J50" s="75"/>
      <c r="K50" s="76"/>
    </row>
    <row r="51" spans="1:11" x14ac:dyDescent="0.3">
      <c r="A51" s="79"/>
      <c r="B51" s="46">
        <v>22015</v>
      </c>
      <c r="C51" s="47" t="s">
        <v>46</v>
      </c>
      <c r="D51" s="46">
        <v>40</v>
      </c>
      <c r="E51" s="34">
        <v>9.23</v>
      </c>
      <c r="F51" s="35">
        <f>E51-E51*($F$12)</f>
        <v>9.23</v>
      </c>
      <c r="G51" s="48"/>
      <c r="H51" s="53"/>
      <c r="I51" s="71">
        <f>F51*($I$12)</f>
        <v>0</v>
      </c>
      <c r="J51" s="75">
        <f>H51*F51</f>
        <v>0</v>
      </c>
      <c r="K51" s="55">
        <f>H51*I51</f>
        <v>0</v>
      </c>
    </row>
    <row r="52" spans="1:11" x14ac:dyDescent="0.3">
      <c r="A52" s="52"/>
      <c r="B52" s="46">
        <v>22025</v>
      </c>
      <c r="C52" s="47" t="s">
        <v>47</v>
      </c>
      <c r="D52" s="46">
        <v>40</v>
      </c>
      <c r="E52" s="34">
        <v>16.22</v>
      </c>
      <c r="F52" s="35">
        <f>E52-E52*($F$12)</f>
        <v>16.22</v>
      </c>
      <c r="G52" s="48"/>
      <c r="H52" s="53"/>
      <c r="I52" s="71">
        <f>F52*($I$12)</f>
        <v>0</v>
      </c>
      <c r="J52" s="75">
        <f>H52*F52</f>
        <v>0</v>
      </c>
      <c r="K52" s="76">
        <f>H52*I52</f>
        <v>0</v>
      </c>
    </row>
    <row r="53" spans="1:11" x14ac:dyDescent="0.3">
      <c r="A53" s="80"/>
      <c r="B53" s="46">
        <v>22028</v>
      </c>
      <c r="C53" s="47" t="s">
        <v>48</v>
      </c>
      <c r="D53" s="46">
        <v>40</v>
      </c>
      <c r="E53" s="34">
        <v>23.58</v>
      </c>
      <c r="F53" s="35">
        <f>E53-E53*($F$12)</f>
        <v>23.58</v>
      </c>
      <c r="G53" s="48"/>
      <c r="H53" s="53"/>
      <c r="I53" s="71">
        <f>F53*($I$12)</f>
        <v>0</v>
      </c>
      <c r="J53" s="75">
        <f>H53*F53</f>
        <v>0</v>
      </c>
      <c r="K53" s="55">
        <f>H53*I53</f>
        <v>0</v>
      </c>
    </row>
    <row r="54" spans="1:11" x14ac:dyDescent="0.3">
      <c r="A54" s="52"/>
      <c r="B54" s="46">
        <v>22045</v>
      </c>
      <c r="C54" s="47" t="s">
        <v>49</v>
      </c>
      <c r="D54" s="46">
        <v>40</v>
      </c>
      <c r="E54" s="34">
        <v>44.54</v>
      </c>
      <c r="F54" s="35">
        <f>E54-E54*($F$12)</f>
        <v>44.54</v>
      </c>
      <c r="G54" s="48"/>
      <c r="H54" s="53"/>
      <c r="I54" s="71">
        <f>F54*($I$12)</f>
        <v>0</v>
      </c>
      <c r="J54" s="75">
        <f>H54*F54</f>
        <v>0</v>
      </c>
      <c r="K54" s="76">
        <f>H54*I54</f>
        <v>0</v>
      </c>
    </row>
    <row r="55" spans="1:11" x14ac:dyDescent="0.3">
      <c r="A55" s="52"/>
      <c r="B55" s="46"/>
      <c r="C55" s="47"/>
      <c r="D55" s="46"/>
      <c r="E55" s="34"/>
      <c r="F55" s="35"/>
      <c r="G55" s="48"/>
      <c r="H55" s="53"/>
      <c r="I55" s="71"/>
      <c r="J55" s="75"/>
      <c r="K55" s="55"/>
    </row>
    <row r="56" spans="1:11" x14ac:dyDescent="0.3">
      <c r="A56" s="52"/>
      <c r="B56" s="46">
        <v>23015</v>
      </c>
      <c r="C56" s="47" t="s">
        <v>50</v>
      </c>
      <c r="D56" s="46">
        <v>20</v>
      </c>
      <c r="E56" s="81">
        <v>14.51</v>
      </c>
      <c r="F56" s="35">
        <f>E56-E56*($F$12)</f>
        <v>14.51</v>
      </c>
      <c r="G56" s="48"/>
      <c r="H56" s="53"/>
      <c r="I56" s="71">
        <f>F56*($I$12)</f>
        <v>0</v>
      </c>
      <c r="J56" s="75">
        <f>H56*F56</f>
        <v>0</v>
      </c>
      <c r="K56" s="76">
        <f>H56*I56</f>
        <v>0</v>
      </c>
    </row>
    <row r="57" spans="1:11" x14ac:dyDescent="0.3">
      <c r="A57" s="52"/>
      <c r="B57" s="46">
        <v>23025</v>
      </c>
      <c r="C57" s="47" t="s">
        <v>51</v>
      </c>
      <c r="D57" s="46">
        <v>20</v>
      </c>
      <c r="E57" s="81">
        <v>26.18</v>
      </c>
      <c r="F57" s="35">
        <f>E57-E57*($F$12)</f>
        <v>26.18</v>
      </c>
      <c r="G57" s="48"/>
      <c r="H57" s="53"/>
      <c r="I57" s="71">
        <f>F57*($I$12)</f>
        <v>0</v>
      </c>
      <c r="J57" s="75">
        <f>H57*F57</f>
        <v>0</v>
      </c>
      <c r="K57" s="55">
        <f>H57*I57</f>
        <v>0</v>
      </c>
    </row>
    <row r="58" spans="1:11" x14ac:dyDescent="0.3">
      <c r="A58" s="52"/>
      <c r="B58" s="46">
        <v>23028</v>
      </c>
      <c r="C58" s="47" t="s">
        <v>52</v>
      </c>
      <c r="D58" s="46">
        <v>20</v>
      </c>
      <c r="E58" s="81">
        <v>37.64</v>
      </c>
      <c r="F58" s="35">
        <f>E58-E58*($F$12)</f>
        <v>37.64</v>
      </c>
      <c r="G58" s="48"/>
      <c r="H58" s="53"/>
      <c r="I58" s="71">
        <f>F58*($I$12)</f>
        <v>0</v>
      </c>
      <c r="J58" s="75">
        <f>H58*F58</f>
        <v>0</v>
      </c>
      <c r="K58" s="76">
        <f>H58*I58</f>
        <v>0</v>
      </c>
    </row>
    <row r="59" spans="1:11" x14ac:dyDescent="0.3">
      <c r="A59" s="52"/>
      <c r="B59" s="46">
        <v>23045</v>
      </c>
      <c r="C59" s="47" t="s">
        <v>53</v>
      </c>
      <c r="D59" s="46">
        <v>20</v>
      </c>
      <c r="E59" s="81">
        <v>71.22</v>
      </c>
      <c r="F59" s="35">
        <f>E59-E59*($F$12)</f>
        <v>71.22</v>
      </c>
      <c r="G59" s="48"/>
      <c r="H59" s="53"/>
      <c r="I59" s="71">
        <f>F59*($I$12)</f>
        <v>0</v>
      </c>
      <c r="J59" s="75">
        <f>H59*F59</f>
        <v>0</v>
      </c>
      <c r="K59" s="55">
        <f>H59*I59</f>
        <v>0</v>
      </c>
    </row>
    <row r="60" spans="1:11" x14ac:dyDescent="0.3">
      <c r="A60" s="52"/>
      <c r="B60" s="46"/>
      <c r="C60" s="47"/>
      <c r="D60" s="46"/>
      <c r="E60" s="81"/>
      <c r="F60" s="35"/>
      <c r="G60" s="48"/>
      <c r="H60" s="53"/>
      <c r="I60" s="71"/>
      <c r="J60" s="75"/>
      <c r="K60" s="76"/>
    </row>
    <row r="61" spans="1:11" x14ac:dyDescent="0.3">
      <c r="A61" s="52"/>
      <c r="B61" s="46">
        <v>24025</v>
      </c>
      <c r="C61" s="47" t="s">
        <v>54</v>
      </c>
      <c r="D61" s="46">
        <v>16</v>
      </c>
      <c r="E61" s="81">
        <v>43.21</v>
      </c>
      <c r="F61" s="35">
        <f>E61-E61*($F$12)</f>
        <v>43.21</v>
      </c>
      <c r="G61" s="48"/>
      <c r="H61" s="53"/>
      <c r="I61" s="71">
        <f>F61*($I$12)</f>
        <v>0</v>
      </c>
      <c r="J61" s="75">
        <f>H61*F61</f>
        <v>0</v>
      </c>
      <c r="K61" s="55">
        <f>H61*I61</f>
        <v>0</v>
      </c>
    </row>
    <row r="62" spans="1:11" x14ac:dyDescent="0.3">
      <c r="A62" s="52"/>
      <c r="B62" s="46">
        <v>24028</v>
      </c>
      <c r="C62" s="47" t="s">
        <v>55</v>
      </c>
      <c r="D62" s="46">
        <v>16</v>
      </c>
      <c r="E62" s="81">
        <v>60.86</v>
      </c>
      <c r="F62" s="35">
        <f>E62-E62*($F$12)</f>
        <v>60.86</v>
      </c>
      <c r="G62" s="48"/>
      <c r="H62" s="53"/>
      <c r="I62" s="71">
        <f>F62*($I$12)</f>
        <v>0</v>
      </c>
      <c r="J62" s="75">
        <f>H62*F62</f>
        <v>0</v>
      </c>
      <c r="K62" s="76">
        <f>H62*I62</f>
        <v>0</v>
      </c>
    </row>
    <row r="63" spans="1:11" x14ac:dyDescent="0.3">
      <c r="A63" s="52"/>
      <c r="B63" s="46">
        <v>24045</v>
      </c>
      <c r="C63" s="47" t="s">
        <v>56</v>
      </c>
      <c r="D63" s="46">
        <v>16</v>
      </c>
      <c r="E63" s="81">
        <v>113.08</v>
      </c>
      <c r="F63" s="35">
        <f>E63-E63*($F$12)</f>
        <v>113.08</v>
      </c>
      <c r="G63" s="48"/>
      <c r="H63" s="53"/>
      <c r="I63" s="71">
        <f>F63*($I$12)</f>
        <v>0</v>
      </c>
      <c r="J63" s="75">
        <f>H63*F63</f>
        <v>0</v>
      </c>
      <c r="K63" s="55">
        <f>H63*I63</f>
        <v>0</v>
      </c>
    </row>
    <row r="64" spans="1:11" x14ac:dyDescent="0.3">
      <c r="A64" s="52"/>
      <c r="B64" s="46"/>
      <c r="C64" s="47"/>
      <c r="D64" s="46"/>
      <c r="E64" s="81"/>
      <c r="F64" s="35"/>
      <c r="G64" s="48"/>
      <c r="H64" s="53"/>
      <c r="I64" s="71"/>
      <c r="J64" s="75"/>
      <c r="K64" s="76"/>
    </row>
    <row r="65" spans="1:11" x14ac:dyDescent="0.3">
      <c r="A65" s="52"/>
      <c r="B65" s="46">
        <v>25025</v>
      </c>
      <c r="C65" s="47" t="s">
        <v>57</v>
      </c>
      <c r="D65" s="46">
        <v>9</v>
      </c>
      <c r="E65" s="81">
        <v>67.34</v>
      </c>
      <c r="F65" s="35">
        <f>E65-E65*($F$12)</f>
        <v>67.34</v>
      </c>
      <c r="G65" s="48"/>
      <c r="H65" s="53"/>
      <c r="I65" s="71">
        <f>F65*($I$12)</f>
        <v>0</v>
      </c>
      <c r="J65" s="75">
        <f>H65*F65</f>
        <v>0</v>
      </c>
      <c r="K65" s="55">
        <f>H65*I65</f>
        <v>0</v>
      </c>
    </row>
    <row r="66" spans="1:11" x14ac:dyDescent="0.3">
      <c r="A66" s="52"/>
      <c r="B66" s="46">
        <v>25028</v>
      </c>
      <c r="C66" s="47" t="s">
        <v>58</v>
      </c>
      <c r="D66" s="46">
        <v>9</v>
      </c>
      <c r="E66" s="81">
        <v>97.13</v>
      </c>
      <c r="F66" s="35">
        <f>E66-E66*($F$12)</f>
        <v>97.13</v>
      </c>
      <c r="G66" s="48"/>
      <c r="H66" s="53"/>
      <c r="I66" s="71">
        <f>F66*($I$12)</f>
        <v>0</v>
      </c>
      <c r="J66" s="75">
        <f>H66*F66</f>
        <v>0</v>
      </c>
      <c r="K66" s="76">
        <f>H66*I66</f>
        <v>0</v>
      </c>
    </row>
    <row r="67" spans="1:11" x14ac:dyDescent="0.3">
      <c r="A67" s="52"/>
      <c r="B67" s="46">
        <v>25045</v>
      </c>
      <c r="C67" s="47" t="s">
        <v>59</v>
      </c>
      <c r="D67" s="46">
        <v>9</v>
      </c>
      <c r="E67" s="81">
        <v>179.15</v>
      </c>
      <c r="F67" s="35">
        <f>E67-E67*($F$12)</f>
        <v>179.15</v>
      </c>
      <c r="G67" s="48"/>
      <c r="H67" s="53"/>
      <c r="I67" s="71">
        <f>F67*($I$12)</f>
        <v>0</v>
      </c>
      <c r="J67" s="75">
        <f>H67*F67</f>
        <v>0</v>
      </c>
      <c r="K67" s="55">
        <f>H67*I67</f>
        <v>0</v>
      </c>
    </row>
    <row r="68" spans="1:11" x14ac:dyDescent="0.3">
      <c r="A68" s="52"/>
      <c r="B68" s="56"/>
      <c r="C68" s="82"/>
      <c r="D68" s="56"/>
      <c r="E68" s="81"/>
      <c r="F68" s="35"/>
      <c r="G68" s="48"/>
      <c r="H68" s="83"/>
      <c r="I68" s="71"/>
      <c r="J68" s="75"/>
      <c r="K68" s="76"/>
    </row>
    <row r="69" spans="1:11" x14ac:dyDescent="0.3">
      <c r="A69" s="52"/>
      <c r="B69" s="46">
        <v>26025</v>
      </c>
      <c r="C69" s="47" t="s">
        <v>60</v>
      </c>
      <c r="D69" s="46">
        <v>6</v>
      </c>
      <c r="E69" s="81">
        <v>113.62</v>
      </c>
      <c r="F69" s="35">
        <f>E69-E69*($F$12)</f>
        <v>113.62</v>
      </c>
      <c r="G69" s="48"/>
      <c r="H69" s="53"/>
      <c r="I69" s="71">
        <f>F69*($I$12)</f>
        <v>0</v>
      </c>
      <c r="J69" s="75">
        <f>H69*F69</f>
        <v>0</v>
      </c>
      <c r="K69" s="84">
        <f>H69*I69</f>
        <v>0</v>
      </c>
    </row>
    <row r="70" spans="1:11" x14ac:dyDescent="0.3">
      <c r="A70" s="52"/>
      <c r="B70" s="46">
        <v>26028</v>
      </c>
      <c r="C70" s="47" t="s">
        <v>61</v>
      </c>
      <c r="D70" s="46">
        <v>6</v>
      </c>
      <c r="E70" s="81">
        <v>162.88999999999999</v>
      </c>
      <c r="F70" s="35">
        <f>E70-E70*($F$12)</f>
        <v>162.88999999999999</v>
      </c>
      <c r="G70" s="48"/>
      <c r="H70" s="53"/>
      <c r="I70" s="71">
        <f>F70*($I$12)</f>
        <v>0</v>
      </c>
      <c r="J70" s="75">
        <f>H70*F70</f>
        <v>0</v>
      </c>
      <c r="K70" s="55">
        <f>H70*I70</f>
        <v>0</v>
      </c>
    </row>
    <row r="71" spans="1:11" x14ac:dyDescent="0.3">
      <c r="A71" s="52"/>
      <c r="B71" s="46">
        <v>26045</v>
      </c>
      <c r="C71" s="47" t="s">
        <v>62</v>
      </c>
      <c r="D71" s="46">
        <v>6</v>
      </c>
      <c r="E71" s="81">
        <v>303.19</v>
      </c>
      <c r="F71" s="35">
        <f>E71-E71*($F$12)</f>
        <v>303.19</v>
      </c>
      <c r="G71" s="48"/>
      <c r="H71" s="53"/>
      <c r="I71" s="71">
        <f>F71*($I$12)</f>
        <v>0</v>
      </c>
      <c r="J71" s="75">
        <f>H71*F71</f>
        <v>0</v>
      </c>
      <c r="K71" s="85">
        <f>H71*I71</f>
        <v>0</v>
      </c>
    </row>
    <row r="72" spans="1:11" x14ac:dyDescent="0.3">
      <c r="A72" s="52"/>
      <c r="B72" s="46"/>
      <c r="C72" s="47"/>
      <c r="D72" s="46"/>
      <c r="E72" s="81"/>
      <c r="F72" s="35"/>
      <c r="G72" s="48"/>
      <c r="H72" s="53"/>
      <c r="I72" s="71"/>
      <c r="J72" s="75"/>
      <c r="K72" s="76"/>
    </row>
    <row r="73" spans="1:11" x14ac:dyDescent="0.3">
      <c r="A73" s="52"/>
      <c r="B73" s="86">
        <v>27028</v>
      </c>
      <c r="C73" s="87" t="s">
        <v>63</v>
      </c>
      <c r="D73" s="46">
        <v>4</v>
      </c>
      <c r="E73" s="81">
        <v>283.51</v>
      </c>
      <c r="F73" s="35">
        <f>E73-E73*($F$12)</f>
        <v>283.51</v>
      </c>
      <c r="G73" s="48"/>
      <c r="H73" s="88"/>
      <c r="I73" s="71">
        <f>F73*($I$12)</f>
        <v>0</v>
      </c>
      <c r="J73" s="75">
        <f>H73*F73</f>
        <v>0</v>
      </c>
      <c r="K73" s="84">
        <f>H73*I73</f>
        <v>0</v>
      </c>
    </row>
    <row r="74" spans="1:11" x14ac:dyDescent="0.3">
      <c r="A74" s="52"/>
      <c r="B74" s="46">
        <v>27045</v>
      </c>
      <c r="C74" s="47" t="s">
        <v>64</v>
      </c>
      <c r="D74" s="46">
        <v>4</v>
      </c>
      <c r="E74" s="81">
        <v>527.67999999999995</v>
      </c>
      <c r="F74" s="35">
        <f>E74-E74*($F$12)</f>
        <v>527.67999999999995</v>
      </c>
      <c r="G74" s="48"/>
      <c r="H74" s="53"/>
      <c r="I74" s="71">
        <f>F74*($I$12)</f>
        <v>0</v>
      </c>
      <c r="J74" s="75">
        <f>H74*F74</f>
        <v>0</v>
      </c>
      <c r="K74" s="55">
        <f>H74*I74</f>
        <v>0</v>
      </c>
    </row>
    <row r="75" spans="1:11" ht="15" thickBot="1" x14ac:dyDescent="0.35">
      <c r="A75" s="57"/>
      <c r="B75" s="58"/>
      <c r="C75" s="59"/>
      <c r="D75" s="58"/>
      <c r="E75" s="89"/>
      <c r="F75" s="35"/>
      <c r="G75" s="48"/>
      <c r="H75" s="61"/>
      <c r="I75" s="90"/>
      <c r="J75" s="91"/>
      <c r="K75" s="64"/>
    </row>
    <row r="76" spans="1:11" x14ac:dyDescent="0.3">
      <c r="A76" s="92"/>
      <c r="B76" s="93"/>
      <c r="C76" s="94"/>
      <c r="D76" s="95"/>
      <c r="E76" s="96"/>
      <c r="F76" s="69"/>
      <c r="G76" s="16"/>
      <c r="H76" s="97"/>
      <c r="I76" s="98"/>
      <c r="J76" s="99"/>
      <c r="K76" s="100"/>
    </row>
    <row r="77" spans="1:11" x14ac:dyDescent="0.3">
      <c r="A77" s="74" t="s">
        <v>65</v>
      </c>
      <c r="B77" s="51">
        <v>22048</v>
      </c>
      <c r="C77" s="49" t="s">
        <v>66</v>
      </c>
      <c r="D77" s="101">
        <v>40</v>
      </c>
      <c r="E77" s="102">
        <v>3.9</v>
      </c>
      <c r="F77" s="35">
        <f>E77-E77*($F$12)</f>
        <v>3.9</v>
      </c>
      <c r="G77" s="16"/>
      <c r="H77" s="53"/>
      <c r="I77" s="50">
        <f>F77*($I$12)</f>
        <v>0</v>
      </c>
      <c r="J77" s="38">
        <f>H77*F77</f>
        <v>0</v>
      </c>
      <c r="K77" s="55">
        <f>H77*I77</f>
        <v>0</v>
      </c>
    </row>
    <row r="78" spans="1:11" x14ac:dyDescent="0.3">
      <c r="A78" s="74"/>
      <c r="B78" s="46">
        <v>22050</v>
      </c>
      <c r="C78" s="47" t="s">
        <v>67</v>
      </c>
      <c r="D78" s="103">
        <v>40</v>
      </c>
      <c r="E78" s="102">
        <v>5.88</v>
      </c>
      <c r="F78" s="35">
        <f>E78-E78*($F$12)</f>
        <v>5.88</v>
      </c>
      <c r="G78" s="16"/>
      <c r="H78" s="53"/>
      <c r="I78" s="50">
        <f>F78*($I$12)</f>
        <v>0</v>
      </c>
      <c r="J78" s="38">
        <f>H78*F78</f>
        <v>0</v>
      </c>
      <c r="K78" s="76">
        <f>H78*I78</f>
        <v>0</v>
      </c>
    </row>
    <row r="79" spans="1:11" x14ac:dyDescent="0.3">
      <c r="A79" s="74"/>
      <c r="B79" s="46">
        <v>22060</v>
      </c>
      <c r="C79" s="47" t="s">
        <v>68</v>
      </c>
      <c r="D79" s="103">
        <v>40</v>
      </c>
      <c r="E79" s="102">
        <v>10.91</v>
      </c>
      <c r="F79" s="35">
        <f>E79-E79*($F$12)</f>
        <v>10.91</v>
      </c>
      <c r="G79" s="16"/>
      <c r="H79" s="53"/>
      <c r="I79" s="50">
        <f>F79*($I$12)</f>
        <v>0</v>
      </c>
      <c r="J79" s="38">
        <f>H79*F79</f>
        <v>0</v>
      </c>
      <c r="K79" s="55">
        <f>H79*I79</f>
        <v>0</v>
      </c>
    </row>
    <row r="80" spans="1:11" x14ac:dyDescent="0.3">
      <c r="A80" s="104"/>
      <c r="B80" s="46">
        <v>22063</v>
      </c>
      <c r="C80" s="47" t="s">
        <v>69</v>
      </c>
      <c r="D80" s="103">
        <v>40</v>
      </c>
      <c r="E80" s="102">
        <v>15.92</v>
      </c>
      <c r="F80" s="35">
        <f>E80-E80*($F$12)</f>
        <v>15.92</v>
      </c>
      <c r="G80" s="16"/>
      <c r="H80" s="53"/>
      <c r="I80" s="50">
        <f>F80*($I$12)</f>
        <v>0</v>
      </c>
      <c r="J80" s="38">
        <f>H80*F80</f>
        <v>0</v>
      </c>
      <c r="K80" s="76">
        <f>H80*I80</f>
        <v>0</v>
      </c>
    </row>
    <row r="81" spans="1:11" x14ac:dyDescent="0.3">
      <c r="A81" s="104"/>
      <c r="B81" s="46">
        <v>22080</v>
      </c>
      <c r="C81" s="47" t="s">
        <v>70</v>
      </c>
      <c r="D81" s="103">
        <v>40</v>
      </c>
      <c r="E81" s="102">
        <v>29.72</v>
      </c>
      <c r="F81" s="35">
        <f>E81-E81*($F$12)</f>
        <v>29.72</v>
      </c>
      <c r="G81" s="16"/>
      <c r="H81" s="53"/>
      <c r="I81" s="50">
        <f>F81*($I$12)</f>
        <v>0</v>
      </c>
      <c r="J81" s="38">
        <f>H81*F81</f>
        <v>0</v>
      </c>
      <c r="K81" s="55">
        <f>H81*I81</f>
        <v>0</v>
      </c>
    </row>
    <row r="82" spans="1:11" x14ac:dyDescent="0.3">
      <c r="A82" s="105"/>
      <c r="B82" s="46"/>
      <c r="C82" s="47"/>
      <c r="D82" s="103"/>
      <c r="E82" s="102"/>
      <c r="F82" s="35"/>
      <c r="G82" s="16"/>
      <c r="H82" s="53"/>
      <c r="I82" s="50"/>
      <c r="J82" s="38"/>
      <c r="K82" s="76"/>
    </row>
    <row r="83" spans="1:11" x14ac:dyDescent="0.3">
      <c r="A83" s="79"/>
      <c r="B83" s="46">
        <v>23050</v>
      </c>
      <c r="C83" s="47" t="s">
        <v>71</v>
      </c>
      <c r="D83" s="103">
        <v>20</v>
      </c>
      <c r="E83" s="102">
        <v>9.49</v>
      </c>
      <c r="F83" s="35">
        <f>E83-E83*($F$12)</f>
        <v>9.49</v>
      </c>
      <c r="G83" s="16"/>
      <c r="H83" s="53"/>
      <c r="I83" s="50">
        <f>F83*($I$12)</f>
        <v>0</v>
      </c>
      <c r="J83" s="38">
        <f>H83*F83</f>
        <v>0</v>
      </c>
      <c r="K83" s="55">
        <f>H83*I83</f>
        <v>0</v>
      </c>
    </row>
    <row r="84" spans="1:11" x14ac:dyDescent="0.3">
      <c r="A84" s="104"/>
      <c r="B84" s="46">
        <v>23060</v>
      </c>
      <c r="C84" s="47" t="s">
        <v>72</v>
      </c>
      <c r="D84" s="103">
        <v>20</v>
      </c>
      <c r="E84" s="102">
        <v>18.05</v>
      </c>
      <c r="F84" s="35">
        <f>E84-E84*($F$12)</f>
        <v>18.05</v>
      </c>
      <c r="G84" s="16"/>
      <c r="H84" s="53"/>
      <c r="I84" s="50">
        <f>F84*($I$12)</f>
        <v>0</v>
      </c>
      <c r="J84" s="38">
        <f>H84*F84</f>
        <v>0</v>
      </c>
      <c r="K84" s="76">
        <f>H84*I84</f>
        <v>0</v>
      </c>
    </row>
    <row r="85" spans="1:11" x14ac:dyDescent="0.3">
      <c r="A85" s="104"/>
      <c r="B85" s="46">
        <v>23063</v>
      </c>
      <c r="C85" s="47" t="s">
        <v>73</v>
      </c>
      <c r="D85" s="103">
        <v>20</v>
      </c>
      <c r="E85" s="102">
        <v>26.29</v>
      </c>
      <c r="F85" s="35">
        <f>E85-E85*($F$12)</f>
        <v>26.29</v>
      </c>
      <c r="G85" s="16"/>
      <c r="H85" s="53"/>
      <c r="I85" s="50">
        <f>F85*($I$12)</f>
        <v>0</v>
      </c>
      <c r="J85" s="38">
        <f>H85*F85</f>
        <v>0</v>
      </c>
      <c r="K85" s="55">
        <f>H85*I85</f>
        <v>0</v>
      </c>
    </row>
    <row r="86" spans="1:11" x14ac:dyDescent="0.3">
      <c r="A86" s="104"/>
      <c r="B86" s="46">
        <v>23080</v>
      </c>
      <c r="C86" s="47" t="s">
        <v>74</v>
      </c>
      <c r="D86" s="103">
        <v>20</v>
      </c>
      <c r="E86" s="102">
        <v>47.77</v>
      </c>
      <c r="F86" s="35">
        <f>E86-E86*($F$12)</f>
        <v>47.77</v>
      </c>
      <c r="G86" s="16"/>
      <c r="H86" s="53"/>
      <c r="I86" s="50">
        <f>F86*($I$12)</f>
        <v>0</v>
      </c>
      <c r="J86" s="38">
        <f>H86*F86</f>
        <v>0</v>
      </c>
      <c r="K86" s="76">
        <f>H86*I86</f>
        <v>0</v>
      </c>
    </row>
    <row r="87" spans="1:11" x14ac:dyDescent="0.3">
      <c r="A87" s="106"/>
      <c r="B87" s="107"/>
      <c r="C87" s="108"/>
      <c r="D87" s="103"/>
      <c r="E87" s="102"/>
      <c r="F87" s="35"/>
      <c r="G87" s="16"/>
      <c r="H87" s="109"/>
      <c r="I87" s="50"/>
      <c r="J87" s="38"/>
      <c r="K87" s="55"/>
    </row>
    <row r="88" spans="1:11" x14ac:dyDescent="0.3">
      <c r="A88" s="106"/>
      <c r="B88" s="46">
        <v>25060</v>
      </c>
      <c r="C88" s="47" t="s">
        <v>75</v>
      </c>
      <c r="D88" s="103">
        <v>9</v>
      </c>
      <c r="E88" s="102">
        <v>46.63</v>
      </c>
      <c r="F88" s="35">
        <f>E88-E88*($F$12)</f>
        <v>46.63</v>
      </c>
      <c r="G88" s="16"/>
      <c r="H88" s="53"/>
      <c r="I88" s="50">
        <f>F88*($I$12)</f>
        <v>0</v>
      </c>
      <c r="J88" s="38">
        <f>H88*F88</f>
        <v>0</v>
      </c>
      <c r="K88" s="76">
        <f>H88*I88</f>
        <v>0</v>
      </c>
    </row>
    <row r="89" spans="1:11" x14ac:dyDescent="0.3">
      <c r="A89" s="106"/>
      <c r="B89" s="46">
        <v>25063</v>
      </c>
      <c r="C89" s="47" t="s">
        <v>76</v>
      </c>
      <c r="D89" s="103">
        <v>9</v>
      </c>
      <c r="E89" s="102">
        <v>68.2</v>
      </c>
      <c r="F89" s="35">
        <f>E89-E89*($F$12)</f>
        <v>68.2</v>
      </c>
      <c r="G89" s="16"/>
      <c r="H89" s="53"/>
      <c r="I89" s="50">
        <f>F89*($I$12)</f>
        <v>0</v>
      </c>
      <c r="J89" s="38">
        <f>H89*F89</f>
        <v>0</v>
      </c>
      <c r="K89" s="55">
        <f>H89*I89</f>
        <v>0</v>
      </c>
    </row>
    <row r="90" spans="1:11" x14ac:dyDescent="0.3">
      <c r="A90" s="106"/>
      <c r="B90" s="46">
        <v>25080</v>
      </c>
      <c r="C90" s="47" t="s">
        <v>77</v>
      </c>
      <c r="D90" s="103">
        <v>9</v>
      </c>
      <c r="E90" s="102">
        <v>130.32</v>
      </c>
      <c r="F90" s="35">
        <f>E90-E90*($F$12)</f>
        <v>130.32</v>
      </c>
      <c r="G90" s="16"/>
      <c r="H90" s="53"/>
      <c r="I90" s="50">
        <f>F90*($I$12)</f>
        <v>0</v>
      </c>
      <c r="J90" s="38">
        <f>H90*F90</f>
        <v>0</v>
      </c>
      <c r="K90" s="76">
        <f>H90*I90</f>
        <v>0</v>
      </c>
    </row>
    <row r="91" spans="1:11" ht="15" thickBot="1" x14ac:dyDescent="0.35">
      <c r="A91" s="110"/>
      <c r="B91" s="111"/>
      <c r="C91" s="112"/>
      <c r="D91" s="113"/>
      <c r="E91" s="114"/>
      <c r="F91" s="115"/>
      <c r="G91" s="16"/>
      <c r="H91" s="116"/>
      <c r="I91" s="117"/>
      <c r="J91" s="91"/>
      <c r="K91" s="64"/>
    </row>
    <row r="92" spans="1:11" ht="21.6" thickBot="1" x14ac:dyDescent="0.35">
      <c r="C92" s="118"/>
      <c r="E92" s="119"/>
      <c r="F92" s="120"/>
      <c r="G92" s="121"/>
      <c r="I92" s="122"/>
      <c r="J92" s="123">
        <f>SUM(J20:J91)</f>
        <v>0</v>
      </c>
      <c r="K92" s="124">
        <f>SUM(K20:K91)</f>
        <v>0</v>
      </c>
    </row>
    <row r="93" spans="1:11" ht="15" thickBot="1" x14ac:dyDescent="0.35">
      <c r="A93" s="5"/>
      <c r="B93" s="5"/>
      <c r="C93" s="125"/>
      <c r="D93" s="5"/>
      <c r="E93" s="110"/>
      <c r="F93" s="5"/>
      <c r="G93" s="126"/>
      <c r="H93" s="5"/>
      <c r="I93" s="5"/>
      <c r="J93" s="5"/>
      <c r="K93" s="5"/>
    </row>
    <row r="94" spans="1:11" x14ac:dyDescent="0.3">
      <c r="A94" s="127" t="s">
        <v>78</v>
      </c>
      <c r="B94" s="128"/>
      <c r="C94" s="128"/>
      <c r="D94" s="128"/>
      <c r="E94" s="128"/>
      <c r="F94" s="128"/>
      <c r="G94" s="128"/>
      <c r="H94" s="128"/>
      <c r="I94" s="128"/>
    </row>
  </sheetData>
  <mergeCells count="12">
    <mergeCell ref="A20:A22"/>
    <mergeCell ref="A45:A47"/>
    <mergeCell ref="A48:A50"/>
    <mergeCell ref="A77:A79"/>
    <mergeCell ref="A87:A90"/>
    <mergeCell ref="A9:K9"/>
    <mergeCell ref="A11:A12"/>
    <mergeCell ref="B11:B12"/>
    <mergeCell ref="C11:C12"/>
    <mergeCell ref="D11:D12"/>
    <mergeCell ref="J11:J12"/>
    <mergeCell ref="K11:K12"/>
  </mergeCells>
  <hyperlinks>
    <hyperlink ref="H7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L172"/>
  <sheetViews>
    <sheetView topLeftCell="A61" workbookViewId="0">
      <selection activeCell="I13" sqref="I13"/>
    </sheetView>
  </sheetViews>
  <sheetFormatPr defaultColWidth="9.109375" defaultRowHeight="14.4" x14ac:dyDescent="0.3"/>
  <cols>
    <col min="1" max="1" width="19.5546875" customWidth="1"/>
    <col min="3" max="3" width="19.44140625" customWidth="1"/>
    <col min="4" max="4" width="15" customWidth="1"/>
  </cols>
  <sheetData>
    <row r="1" spans="1:12" x14ac:dyDescent="0.3">
      <c r="H1" s="1" t="s">
        <v>0</v>
      </c>
      <c r="I1" s="1"/>
    </row>
    <row r="2" spans="1:12" x14ac:dyDescent="0.3">
      <c r="H2" s="1" t="s">
        <v>1</v>
      </c>
      <c r="I2" s="2"/>
    </row>
    <row r="3" spans="1:12" x14ac:dyDescent="0.3">
      <c r="H3" s="1" t="s">
        <v>2</v>
      </c>
      <c r="I3" s="2"/>
    </row>
    <row r="4" spans="1:12" x14ac:dyDescent="0.3">
      <c r="H4" s="1" t="s">
        <v>3</v>
      </c>
      <c r="I4" s="2"/>
    </row>
    <row r="5" spans="1:12" x14ac:dyDescent="0.3">
      <c r="H5" s="3" t="s">
        <v>4</v>
      </c>
      <c r="I5" s="2"/>
    </row>
    <row r="6" spans="1:12" x14ac:dyDescent="0.3">
      <c r="H6" s="1" t="s">
        <v>5</v>
      </c>
      <c r="I6" s="2"/>
    </row>
    <row r="7" spans="1:12" x14ac:dyDescent="0.3">
      <c r="H7" s="4" t="s">
        <v>6</v>
      </c>
      <c r="I7" s="3"/>
    </row>
    <row r="8" spans="1:12" ht="7.5" customHeight="1" thickBot="1" x14ac:dyDescent="0.3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ht="22.2" thickBot="1" x14ac:dyDescent="0.45">
      <c r="A9" s="6" t="s">
        <v>79</v>
      </c>
      <c r="B9" s="6"/>
      <c r="C9" s="6"/>
      <c r="D9" s="6"/>
      <c r="E9" s="6"/>
      <c r="F9" s="6"/>
      <c r="G9" s="6"/>
      <c r="H9" s="6"/>
      <c r="I9" s="6"/>
      <c r="J9" s="6"/>
      <c r="K9" s="6"/>
      <c r="L9" s="7"/>
    </row>
    <row r="10" spans="1:12" ht="9.75" customHeight="1" thickBot="1" x14ac:dyDescent="0.35">
      <c r="A10" s="8"/>
      <c r="B10" s="9"/>
      <c r="C10" s="9"/>
      <c r="D10" s="9"/>
      <c r="E10" s="9"/>
      <c r="F10" s="9"/>
      <c r="G10" s="10"/>
      <c r="H10" s="9"/>
      <c r="I10" s="9"/>
      <c r="J10" s="9"/>
      <c r="K10" s="9"/>
    </row>
    <row r="11" spans="1:12" ht="15.75" customHeight="1" thickBot="1" x14ac:dyDescent="0.35">
      <c r="A11" s="11" t="s">
        <v>8</v>
      </c>
      <c r="B11" s="11" t="s">
        <v>9</v>
      </c>
      <c r="C11" s="12" t="s">
        <v>10</v>
      </c>
      <c r="D11" s="13" t="s">
        <v>11</v>
      </c>
      <c r="E11" s="129" t="s">
        <v>12</v>
      </c>
      <c r="F11" s="15" t="s">
        <v>13</v>
      </c>
      <c r="G11" s="16"/>
      <c r="H11" s="17" t="s">
        <v>14</v>
      </c>
      <c r="I11" s="14" t="s">
        <v>15</v>
      </c>
      <c r="J11" s="18" t="s">
        <v>16</v>
      </c>
      <c r="K11" s="18" t="s">
        <v>17</v>
      </c>
    </row>
    <row r="12" spans="1:12" ht="15" thickBot="1" x14ac:dyDescent="0.35">
      <c r="A12" s="19"/>
      <c r="B12" s="19"/>
      <c r="C12" s="11"/>
      <c r="D12" s="13"/>
      <c r="E12" s="20" t="s">
        <v>18</v>
      </c>
      <c r="F12" s="21">
        <v>0</v>
      </c>
      <c r="G12" s="16"/>
      <c r="H12" s="14" t="s">
        <v>19</v>
      </c>
      <c r="I12" s="22">
        <v>0</v>
      </c>
      <c r="J12" s="130"/>
      <c r="K12" s="13"/>
    </row>
    <row r="13" spans="1:12" x14ac:dyDescent="0.3">
      <c r="A13" s="23"/>
      <c r="B13" s="93"/>
      <c r="C13" s="30"/>
      <c r="D13" s="30"/>
      <c r="E13" s="131"/>
      <c r="F13" s="132"/>
      <c r="G13" s="133"/>
      <c r="H13" s="97"/>
      <c r="I13" s="134"/>
      <c r="J13" s="135"/>
      <c r="K13" s="136"/>
    </row>
    <row r="14" spans="1:12" x14ac:dyDescent="0.3">
      <c r="A14" s="137" t="s">
        <v>80</v>
      </c>
      <c r="B14" s="138">
        <v>20100</v>
      </c>
      <c r="C14" s="47" t="s">
        <v>81</v>
      </c>
      <c r="D14" s="139">
        <v>330</v>
      </c>
      <c r="E14" s="140">
        <v>1.45</v>
      </c>
      <c r="F14" s="35">
        <f>E14-E14*($F$12)</f>
        <v>1.45</v>
      </c>
      <c r="G14" s="141"/>
      <c r="H14" s="142"/>
      <c r="I14" s="37">
        <f>F14*($I$12)</f>
        <v>0</v>
      </c>
      <c r="J14" s="143">
        <f>H14*F14</f>
        <v>0</v>
      </c>
      <c r="K14" s="144">
        <f>H14*I14</f>
        <v>0</v>
      </c>
    </row>
    <row r="15" spans="1:12" x14ac:dyDescent="0.3">
      <c r="A15" s="145"/>
      <c r="B15" s="138">
        <v>20110</v>
      </c>
      <c r="C15" s="47" t="s">
        <v>82</v>
      </c>
      <c r="D15" s="139">
        <v>330</v>
      </c>
      <c r="E15" s="146">
        <v>1.58</v>
      </c>
      <c r="F15" s="35">
        <f>E15-E15*($F$12)</f>
        <v>1.58</v>
      </c>
      <c r="G15" s="141"/>
      <c r="H15" s="142"/>
      <c r="I15" s="37">
        <f>F15*($I$12)</f>
        <v>0</v>
      </c>
      <c r="J15" s="143">
        <f>H15*F15</f>
        <v>0</v>
      </c>
      <c r="K15" s="144">
        <f>H15*I15</f>
        <v>0</v>
      </c>
    </row>
    <row r="16" spans="1:12" x14ac:dyDescent="0.3">
      <c r="A16" s="23"/>
      <c r="B16" s="138">
        <v>20120</v>
      </c>
      <c r="C16" s="47" t="s">
        <v>83</v>
      </c>
      <c r="D16" s="139">
        <v>270</v>
      </c>
      <c r="E16" s="146">
        <v>1.63</v>
      </c>
      <c r="F16" s="35">
        <f>E16-E16*($F$12)</f>
        <v>1.63</v>
      </c>
      <c r="G16" s="141"/>
      <c r="H16" s="147"/>
      <c r="I16" s="37">
        <f>F16*($I$12)</f>
        <v>0</v>
      </c>
      <c r="J16" s="143">
        <f>H16*F16</f>
        <v>0</v>
      </c>
      <c r="K16" s="144">
        <f>H16*I16</f>
        <v>0</v>
      </c>
    </row>
    <row r="17" spans="1:11" x14ac:dyDescent="0.3">
      <c r="A17" s="52"/>
      <c r="B17" s="138">
        <v>20130</v>
      </c>
      <c r="C17" s="47" t="s">
        <v>84</v>
      </c>
      <c r="D17" s="139">
        <v>225</v>
      </c>
      <c r="E17" s="146">
        <v>1.75</v>
      </c>
      <c r="F17" s="35">
        <f>E17-E17*($F$12)</f>
        <v>1.75</v>
      </c>
      <c r="G17" s="141"/>
      <c r="H17" s="142"/>
      <c r="I17" s="37">
        <f>F17*($I$12)</f>
        <v>0</v>
      </c>
      <c r="J17" s="143">
        <f>H17*F17</f>
        <v>0</v>
      </c>
      <c r="K17" s="144">
        <f>H17*I17</f>
        <v>0</v>
      </c>
    </row>
    <row r="18" spans="1:11" x14ac:dyDescent="0.3">
      <c r="A18" s="52"/>
      <c r="B18" s="138">
        <v>20140</v>
      </c>
      <c r="C18" s="47" t="s">
        <v>85</v>
      </c>
      <c r="D18" s="139">
        <v>200</v>
      </c>
      <c r="E18" s="146">
        <v>1.82</v>
      </c>
      <c r="F18" s="35">
        <f>E18-E18*($F$12)</f>
        <v>1.82</v>
      </c>
      <c r="G18" s="141"/>
      <c r="H18" s="142"/>
      <c r="I18" s="37">
        <f>F18*($I$12)</f>
        <v>0</v>
      </c>
      <c r="J18" s="143">
        <f>H18*F18</f>
        <v>0</v>
      </c>
      <c r="K18" s="144">
        <f>H18*I18</f>
        <v>0</v>
      </c>
    </row>
    <row r="19" spans="1:11" x14ac:dyDescent="0.3">
      <c r="A19" s="52"/>
      <c r="B19" s="138"/>
      <c r="C19" s="47"/>
      <c r="D19" s="139"/>
      <c r="E19" s="146"/>
      <c r="F19" s="35"/>
      <c r="G19" s="141"/>
      <c r="H19" s="142"/>
      <c r="I19" s="37"/>
      <c r="J19" s="143"/>
      <c r="K19" s="144"/>
    </row>
    <row r="20" spans="1:11" x14ac:dyDescent="0.3">
      <c r="A20" s="52"/>
      <c r="B20" s="138">
        <v>22100</v>
      </c>
      <c r="C20" s="47" t="s">
        <v>86</v>
      </c>
      <c r="D20" s="139">
        <v>110</v>
      </c>
      <c r="E20" s="146">
        <v>3.54</v>
      </c>
      <c r="F20" s="35">
        <f>E20-E20*($F$12)</f>
        <v>3.54</v>
      </c>
      <c r="G20" s="141"/>
      <c r="H20" s="142"/>
      <c r="I20" s="37">
        <f>F20*($I$12)</f>
        <v>0</v>
      </c>
      <c r="J20" s="143">
        <f>H20*F20</f>
        <v>0</v>
      </c>
      <c r="K20" s="144">
        <f>H20*I20</f>
        <v>0</v>
      </c>
    </row>
    <row r="21" spans="1:11" x14ac:dyDescent="0.3">
      <c r="A21" s="52"/>
      <c r="B21" s="138">
        <v>22110</v>
      </c>
      <c r="C21" s="47" t="s">
        <v>87</v>
      </c>
      <c r="D21" s="139">
        <v>100</v>
      </c>
      <c r="E21" s="146">
        <v>3.58</v>
      </c>
      <c r="F21" s="35">
        <f>E21-E21*($F$12)</f>
        <v>3.58</v>
      </c>
      <c r="G21" s="141"/>
      <c r="H21" s="142"/>
      <c r="I21" s="37">
        <f>F21*($I$12)</f>
        <v>0</v>
      </c>
      <c r="J21" s="143">
        <f>H21*F21</f>
        <v>0</v>
      </c>
      <c r="K21" s="144">
        <f>H21*I21</f>
        <v>0</v>
      </c>
    </row>
    <row r="22" spans="1:11" x14ac:dyDescent="0.3">
      <c r="A22" s="52"/>
      <c r="B22" s="138">
        <v>22120</v>
      </c>
      <c r="C22" s="47" t="s">
        <v>88</v>
      </c>
      <c r="D22" s="139">
        <v>90</v>
      </c>
      <c r="E22" s="146">
        <v>4.2699999999999996</v>
      </c>
      <c r="F22" s="35">
        <f>E22-E22*($F$12)</f>
        <v>4.2699999999999996</v>
      </c>
      <c r="G22" s="141"/>
      <c r="H22" s="142"/>
      <c r="I22" s="37">
        <f>F22*($I$12)</f>
        <v>0</v>
      </c>
      <c r="J22" s="143">
        <f>H22*F22</f>
        <v>0</v>
      </c>
      <c r="K22" s="144">
        <f>H22*I22</f>
        <v>0</v>
      </c>
    </row>
    <row r="23" spans="1:11" x14ac:dyDescent="0.3">
      <c r="A23" s="52"/>
      <c r="B23" s="138">
        <v>22130</v>
      </c>
      <c r="C23" s="47" t="s">
        <v>89</v>
      </c>
      <c r="D23" s="139">
        <v>75</v>
      </c>
      <c r="E23" s="146">
        <v>4.97</v>
      </c>
      <c r="F23" s="35">
        <f>E23-E23*($F$12)</f>
        <v>4.97</v>
      </c>
      <c r="G23" s="141"/>
      <c r="H23" s="142"/>
      <c r="I23" s="37">
        <f>F23*($I$12)</f>
        <v>0</v>
      </c>
      <c r="J23" s="143">
        <f>H23*F23</f>
        <v>0</v>
      </c>
      <c r="K23" s="144">
        <f>H23*I23</f>
        <v>0</v>
      </c>
    </row>
    <row r="24" spans="1:11" x14ac:dyDescent="0.3">
      <c r="A24" s="52"/>
      <c r="B24" s="138">
        <v>22140</v>
      </c>
      <c r="C24" s="47" t="s">
        <v>90</v>
      </c>
      <c r="D24" s="139">
        <v>70</v>
      </c>
      <c r="E24" s="146">
        <v>5.0599999999999996</v>
      </c>
      <c r="F24" s="35">
        <f>E24-E24*($F$12)</f>
        <v>5.0599999999999996</v>
      </c>
      <c r="G24" s="141"/>
      <c r="H24" s="142"/>
      <c r="I24" s="37">
        <f>F24*($I$12)</f>
        <v>0</v>
      </c>
      <c r="J24" s="143">
        <f>H24*F24</f>
        <v>0</v>
      </c>
      <c r="K24" s="144">
        <f>H24*I24</f>
        <v>0</v>
      </c>
    </row>
    <row r="25" spans="1:11" x14ac:dyDescent="0.3">
      <c r="A25" s="52"/>
      <c r="B25" s="138"/>
      <c r="C25" s="47"/>
      <c r="D25" s="139"/>
      <c r="E25" s="146"/>
      <c r="F25" s="35"/>
      <c r="G25" s="141"/>
      <c r="H25" s="142"/>
      <c r="I25" s="37"/>
      <c r="J25" s="143"/>
      <c r="K25" s="144"/>
    </row>
    <row r="26" spans="1:11" x14ac:dyDescent="0.3">
      <c r="A26" s="52"/>
      <c r="B26" s="138">
        <v>23100</v>
      </c>
      <c r="C26" s="47" t="s">
        <v>91</v>
      </c>
      <c r="D26" s="139">
        <v>50</v>
      </c>
      <c r="E26" s="146">
        <v>8.11</v>
      </c>
      <c r="F26" s="35">
        <f>E26-E26*($F$12)</f>
        <v>8.11</v>
      </c>
      <c r="G26" s="141"/>
      <c r="H26" s="142"/>
      <c r="I26" s="37">
        <f>F26*($I$12)</f>
        <v>0</v>
      </c>
      <c r="J26" s="143">
        <f>H26*F26</f>
        <v>0</v>
      </c>
      <c r="K26" s="144">
        <f>H26*I26</f>
        <v>0</v>
      </c>
    </row>
    <row r="27" spans="1:11" x14ac:dyDescent="0.3">
      <c r="A27" s="52"/>
      <c r="B27" s="138">
        <v>23110</v>
      </c>
      <c r="C27" s="47" t="s">
        <v>92</v>
      </c>
      <c r="D27" s="139">
        <v>45</v>
      </c>
      <c r="E27" s="146">
        <v>7.73</v>
      </c>
      <c r="F27" s="35">
        <f>E27-E27*($F$12)</f>
        <v>7.73</v>
      </c>
      <c r="G27" s="141"/>
      <c r="H27" s="142"/>
      <c r="I27" s="37">
        <f>F27*($I$12)</f>
        <v>0</v>
      </c>
      <c r="J27" s="143">
        <f>H27*F27</f>
        <v>0</v>
      </c>
      <c r="K27" s="144">
        <f>H27*I27</f>
        <v>0</v>
      </c>
    </row>
    <row r="28" spans="1:11" x14ac:dyDescent="0.3">
      <c r="A28" s="52"/>
      <c r="B28" s="138">
        <v>23120</v>
      </c>
      <c r="C28" s="47" t="s">
        <v>93</v>
      </c>
      <c r="D28" s="139">
        <v>40</v>
      </c>
      <c r="E28" s="146">
        <v>7.18</v>
      </c>
      <c r="F28" s="35">
        <f>E28-E28*($F$12)</f>
        <v>7.18</v>
      </c>
      <c r="G28" s="141"/>
      <c r="H28" s="142"/>
      <c r="I28" s="37">
        <f>F28*($I$12)</f>
        <v>0</v>
      </c>
      <c r="J28" s="143">
        <f>H28*F28</f>
        <v>0</v>
      </c>
      <c r="K28" s="144">
        <f>H28*I28</f>
        <v>0</v>
      </c>
    </row>
    <row r="29" spans="1:11" x14ac:dyDescent="0.3">
      <c r="A29" s="52"/>
      <c r="B29" s="138">
        <v>23130</v>
      </c>
      <c r="C29" s="47" t="s">
        <v>94</v>
      </c>
      <c r="D29" s="139">
        <v>40</v>
      </c>
      <c r="E29" s="146">
        <v>10.08</v>
      </c>
      <c r="F29" s="35">
        <f>E29-E29*($F$12)</f>
        <v>10.08</v>
      </c>
      <c r="G29" s="141"/>
      <c r="H29" s="142"/>
      <c r="I29" s="37">
        <f>F29*($I$12)</f>
        <v>0</v>
      </c>
      <c r="J29" s="143">
        <f>H29*F29</f>
        <v>0</v>
      </c>
      <c r="K29" s="144">
        <f>H29*I29</f>
        <v>0</v>
      </c>
    </row>
    <row r="30" spans="1:11" x14ac:dyDescent="0.3">
      <c r="A30" s="52"/>
      <c r="B30" s="138">
        <v>23140</v>
      </c>
      <c r="C30" s="47" t="s">
        <v>95</v>
      </c>
      <c r="D30" s="139">
        <v>30</v>
      </c>
      <c r="E30" s="146">
        <v>8.9600000000000009</v>
      </c>
      <c r="F30" s="35">
        <f>E30-E30*($F$12)</f>
        <v>8.9600000000000009</v>
      </c>
      <c r="G30" s="141"/>
      <c r="H30" s="142"/>
      <c r="I30" s="37">
        <f>F30*($I$12)</f>
        <v>0</v>
      </c>
      <c r="J30" s="143">
        <f>H30*F30</f>
        <v>0</v>
      </c>
      <c r="K30" s="144">
        <f>H30*I30</f>
        <v>0</v>
      </c>
    </row>
    <row r="31" spans="1:11" x14ac:dyDescent="0.3">
      <c r="A31" s="148"/>
      <c r="B31" s="149"/>
      <c r="C31" s="150"/>
      <c r="D31" s="151"/>
      <c r="E31" s="146"/>
      <c r="F31" s="35"/>
      <c r="G31" s="141"/>
      <c r="H31" s="152"/>
      <c r="I31" s="37"/>
      <c r="J31" s="143"/>
      <c r="K31" s="144"/>
    </row>
    <row r="32" spans="1:11" x14ac:dyDescent="0.3">
      <c r="A32" s="79"/>
      <c r="B32" s="138">
        <v>24100</v>
      </c>
      <c r="C32" s="47" t="s">
        <v>96</v>
      </c>
      <c r="D32" s="153">
        <v>24</v>
      </c>
      <c r="E32" s="146">
        <v>23.53</v>
      </c>
      <c r="F32" s="35">
        <f>E32-E32*($F$12)</f>
        <v>23.53</v>
      </c>
      <c r="G32" s="141"/>
      <c r="H32" s="142"/>
      <c r="I32" s="37">
        <f>F32*($I$12)</f>
        <v>0</v>
      </c>
      <c r="J32" s="143">
        <f>H32*F32</f>
        <v>0</v>
      </c>
      <c r="K32" s="144">
        <f>H32*I32</f>
        <v>0</v>
      </c>
    </row>
    <row r="33" spans="1:11" x14ac:dyDescent="0.3">
      <c r="A33" s="104"/>
      <c r="B33" s="138">
        <v>24110</v>
      </c>
      <c r="C33" s="47" t="s">
        <v>97</v>
      </c>
      <c r="D33" s="139">
        <v>24</v>
      </c>
      <c r="E33" s="146">
        <v>25.68</v>
      </c>
      <c r="F33" s="35">
        <f>E33-E33*($F$12)</f>
        <v>25.68</v>
      </c>
      <c r="G33" s="141"/>
      <c r="H33" s="142"/>
      <c r="I33" s="37">
        <f>F33*($I$12)</f>
        <v>0</v>
      </c>
      <c r="J33" s="143">
        <f>H33*F33</f>
        <v>0</v>
      </c>
      <c r="K33" s="144">
        <f>H33*I33</f>
        <v>0</v>
      </c>
    </row>
    <row r="34" spans="1:11" x14ac:dyDescent="0.3">
      <c r="A34" s="104"/>
      <c r="B34" s="138">
        <v>24120</v>
      </c>
      <c r="C34" s="47" t="s">
        <v>98</v>
      </c>
      <c r="D34" s="139">
        <v>18</v>
      </c>
      <c r="E34" s="146">
        <v>25.87</v>
      </c>
      <c r="F34" s="35">
        <f>E34-E34*($F$12)</f>
        <v>25.87</v>
      </c>
      <c r="G34" s="141"/>
      <c r="H34" s="142"/>
      <c r="I34" s="37">
        <f>F34*($I$12)</f>
        <v>0</v>
      </c>
      <c r="J34" s="143">
        <f>H34*F34</f>
        <v>0</v>
      </c>
      <c r="K34" s="144">
        <f>H34*I34</f>
        <v>0</v>
      </c>
    </row>
    <row r="35" spans="1:11" x14ac:dyDescent="0.3">
      <c r="A35" s="104"/>
      <c r="B35" s="138">
        <v>24130</v>
      </c>
      <c r="C35" s="47" t="s">
        <v>99</v>
      </c>
      <c r="D35" s="139">
        <v>18</v>
      </c>
      <c r="E35" s="146">
        <v>30.54</v>
      </c>
      <c r="F35" s="35">
        <f>E35-E35*($F$12)</f>
        <v>30.54</v>
      </c>
      <c r="G35" s="141"/>
      <c r="H35" s="142"/>
      <c r="I35" s="37">
        <f>F35*($I$12)</f>
        <v>0</v>
      </c>
      <c r="J35" s="143">
        <f>H35*F35</f>
        <v>0</v>
      </c>
      <c r="K35" s="144">
        <f>H35*I35</f>
        <v>0</v>
      </c>
    </row>
    <row r="36" spans="1:11" x14ac:dyDescent="0.3">
      <c r="A36" s="104"/>
      <c r="B36" s="138"/>
      <c r="C36" s="47"/>
      <c r="D36" s="139"/>
      <c r="E36" s="146"/>
      <c r="F36" s="35"/>
      <c r="G36" s="141"/>
      <c r="H36" s="142"/>
      <c r="I36" s="37"/>
      <c r="J36" s="143"/>
      <c r="K36" s="144"/>
    </row>
    <row r="37" spans="1:11" x14ac:dyDescent="0.3">
      <c r="A37" s="104"/>
      <c r="B37" s="138">
        <v>25100</v>
      </c>
      <c r="C37" s="47" t="s">
        <v>100</v>
      </c>
      <c r="D37" s="139">
        <v>12</v>
      </c>
      <c r="E37" s="146">
        <v>36.86</v>
      </c>
      <c r="F37" s="35">
        <f>E37-E37*($F$12)</f>
        <v>36.86</v>
      </c>
      <c r="G37" s="141"/>
      <c r="H37" s="142"/>
      <c r="I37" s="37">
        <f>F37*($I$12)</f>
        <v>0</v>
      </c>
      <c r="J37" s="143">
        <f>H37*F37</f>
        <v>0</v>
      </c>
      <c r="K37" s="144">
        <f>H37*I37</f>
        <v>0</v>
      </c>
    </row>
    <row r="38" spans="1:11" x14ac:dyDescent="0.3">
      <c r="A38" s="104"/>
      <c r="B38" s="138">
        <v>25110</v>
      </c>
      <c r="C38" s="47" t="s">
        <v>101</v>
      </c>
      <c r="D38" s="139">
        <v>12</v>
      </c>
      <c r="E38" s="146">
        <v>38.75</v>
      </c>
      <c r="F38" s="35">
        <f>E38-E38*($F$12)</f>
        <v>38.75</v>
      </c>
      <c r="G38" s="141"/>
      <c r="H38" s="142"/>
      <c r="I38" s="37">
        <f>F38*($I$12)</f>
        <v>0</v>
      </c>
      <c r="J38" s="143">
        <f>H38*F38</f>
        <v>0</v>
      </c>
      <c r="K38" s="144">
        <f>H38*I38</f>
        <v>0</v>
      </c>
    </row>
    <row r="39" spans="1:11" x14ac:dyDescent="0.3">
      <c r="A39" s="104"/>
      <c r="B39" s="138">
        <v>25120</v>
      </c>
      <c r="C39" s="47" t="s">
        <v>102</v>
      </c>
      <c r="D39" s="139">
        <v>12</v>
      </c>
      <c r="E39" s="146">
        <v>41.47</v>
      </c>
      <c r="F39" s="35">
        <f>E39-E39*($F$12)</f>
        <v>41.47</v>
      </c>
      <c r="G39" s="141"/>
      <c r="H39" s="142"/>
      <c r="I39" s="37">
        <f>F39*($I$12)</f>
        <v>0</v>
      </c>
      <c r="J39" s="143">
        <f>H39*F39</f>
        <v>0</v>
      </c>
      <c r="K39" s="144">
        <f>H39*I39</f>
        <v>0</v>
      </c>
    </row>
    <row r="40" spans="1:11" x14ac:dyDescent="0.3">
      <c r="A40" s="104"/>
      <c r="B40" s="138">
        <v>25130</v>
      </c>
      <c r="C40" s="47" t="s">
        <v>103</v>
      </c>
      <c r="D40" s="139">
        <v>9</v>
      </c>
      <c r="E40" s="146">
        <v>46.18</v>
      </c>
      <c r="F40" s="35">
        <f>E40-E40*($F$12)</f>
        <v>46.18</v>
      </c>
      <c r="G40" s="141"/>
      <c r="H40" s="142"/>
      <c r="I40" s="37">
        <f>F40*($I$12)</f>
        <v>0</v>
      </c>
      <c r="J40" s="143">
        <f>H40*F40</f>
        <v>0</v>
      </c>
      <c r="K40" s="144">
        <f>H40*I40</f>
        <v>0</v>
      </c>
    </row>
    <row r="41" spans="1:11" x14ac:dyDescent="0.3">
      <c r="A41" s="104"/>
      <c r="B41" s="138"/>
      <c r="C41" s="47"/>
      <c r="D41" s="139"/>
      <c r="E41" s="146"/>
      <c r="F41" s="35"/>
      <c r="G41" s="141"/>
      <c r="H41" s="142"/>
      <c r="I41" s="37"/>
      <c r="J41" s="143"/>
      <c r="K41" s="144"/>
    </row>
    <row r="42" spans="1:11" x14ac:dyDescent="0.3">
      <c r="A42" s="104"/>
      <c r="B42" s="138">
        <v>26100</v>
      </c>
      <c r="C42" s="47" t="s">
        <v>104</v>
      </c>
      <c r="D42" s="139">
        <v>5</v>
      </c>
      <c r="E42" s="146">
        <v>125.06</v>
      </c>
      <c r="F42" s="35">
        <f>E42-E42*($F$12)</f>
        <v>125.06</v>
      </c>
      <c r="G42" s="141"/>
      <c r="H42" s="142"/>
      <c r="I42" s="37">
        <f>F42*($I$12)</f>
        <v>0</v>
      </c>
      <c r="J42" s="143">
        <f>H42*F42</f>
        <v>0</v>
      </c>
      <c r="K42" s="144">
        <f>H42*I42</f>
        <v>0</v>
      </c>
    </row>
    <row r="43" spans="1:11" x14ac:dyDescent="0.3">
      <c r="A43" s="104"/>
      <c r="B43" s="138">
        <v>26110</v>
      </c>
      <c r="C43" s="47" t="s">
        <v>105</v>
      </c>
      <c r="D43" s="139">
        <v>5</v>
      </c>
      <c r="E43" s="146">
        <v>128.47999999999999</v>
      </c>
      <c r="F43" s="35">
        <f>E43-E43*($F$12)</f>
        <v>128.47999999999999</v>
      </c>
      <c r="G43" s="141"/>
      <c r="H43" s="142"/>
      <c r="I43" s="37">
        <f>F43*($I$12)</f>
        <v>0</v>
      </c>
      <c r="J43" s="143">
        <f>H43*F43</f>
        <v>0</v>
      </c>
      <c r="K43" s="144">
        <f>H43*I43</f>
        <v>0</v>
      </c>
    </row>
    <row r="44" spans="1:11" x14ac:dyDescent="0.3">
      <c r="A44" s="104"/>
      <c r="B44" s="138">
        <v>26120</v>
      </c>
      <c r="C44" s="47" t="s">
        <v>106</v>
      </c>
      <c r="D44" s="139">
        <v>5</v>
      </c>
      <c r="E44" s="146">
        <v>130.68</v>
      </c>
      <c r="F44" s="35">
        <f>E44-E44*($F$12)</f>
        <v>130.68</v>
      </c>
      <c r="G44" s="141"/>
      <c r="H44" s="142"/>
      <c r="I44" s="37">
        <f>F44*($I$12)</f>
        <v>0</v>
      </c>
      <c r="J44" s="143">
        <f>H44*F44</f>
        <v>0</v>
      </c>
      <c r="K44" s="144">
        <f>H44*I44</f>
        <v>0</v>
      </c>
    </row>
    <row r="45" spans="1:11" x14ac:dyDescent="0.3">
      <c r="A45" s="104"/>
      <c r="B45" s="138">
        <v>26130</v>
      </c>
      <c r="C45" s="47" t="s">
        <v>107</v>
      </c>
      <c r="D45" s="139">
        <v>4</v>
      </c>
      <c r="E45" s="146">
        <v>258.12</v>
      </c>
      <c r="F45" s="35">
        <f>E45-E45*($F$12)</f>
        <v>258.12</v>
      </c>
      <c r="G45" s="141"/>
      <c r="H45" s="142"/>
      <c r="I45" s="37">
        <f>F45*($I$12)</f>
        <v>0</v>
      </c>
      <c r="J45" s="143">
        <f>H45*F45</f>
        <v>0</v>
      </c>
      <c r="K45" s="144">
        <f>H45*I45</f>
        <v>0</v>
      </c>
    </row>
    <row r="46" spans="1:11" x14ac:dyDescent="0.3">
      <c r="A46" s="104"/>
      <c r="B46" s="138"/>
      <c r="C46" s="47"/>
      <c r="D46" s="139"/>
      <c r="E46" s="146"/>
      <c r="F46" s="35"/>
      <c r="G46" s="141"/>
      <c r="H46" s="142"/>
      <c r="I46" s="37"/>
      <c r="J46" s="143"/>
      <c r="K46" s="144"/>
    </row>
    <row r="47" spans="1:11" x14ac:dyDescent="0.3">
      <c r="A47" s="104"/>
      <c r="B47" s="138">
        <v>27100</v>
      </c>
      <c r="C47" s="47" t="s">
        <v>108</v>
      </c>
      <c r="D47" s="139">
        <v>3</v>
      </c>
      <c r="E47" s="146">
        <v>182.71</v>
      </c>
      <c r="F47" s="35">
        <f>E47-E47*($F$12)</f>
        <v>182.71</v>
      </c>
      <c r="G47" s="141"/>
      <c r="H47" s="142"/>
      <c r="I47" s="37">
        <f>F47*($I$12)</f>
        <v>0</v>
      </c>
      <c r="J47" s="143">
        <f>H47*F47</f>
        <v>0</v>
      </c>
      <c r="K47" s="144">
        <f>H47*I47</f>
        <v>0</v>
      </c>
    </row>
    <row r="48" spans="1:11" x14ac:dyDescent="0.3">
      <c r="A48" s="104"/>
      <c r="B48" s="138">
        <v>27110</v>
      </c>
      <c r="C48" s="47" t="s">
        <v>109</v>
      </c>
      <c r="D48" s="139">
        <v>3</v>
      </c>
      <c r="E48" s="146">
        <v>192.62</v>
      </c>
      <c r="F48" s="35">
        <f>E48-E48*($F$12)</f>
        <v>192.62</v>
      </c>
      <c r="G48" s="141"/>
      <c r="H48" s="142"/>
      <c r="I48" s="37">
        <f>F48*($I$12)</f>
        <v>0</v>
      </c>
      <c r="J48" s="143">
        <f>H48*F48</f>
        <v>0</v>
      </c>
      <c r="K48" s="144">
        <f>H48*I48</f>
        <v>0</v>
      </c>
    </row>
    <row r="49" spans="1:11" x14ac:dyDescent="0.3">
      <c r="A49" s="104"/>
      <c r="B49" s="138">
        <v>27120</v>
      </c>
      <c r="C49" s="47" t="s">
        <v>110</v>
      </c>
      <c r="D49" s="139">
        <v>3</v>
      </c>
      <c r="E49" s="146">
        <v>261.98</v>
      </c>
      <c r="F49" s="35">
        <f>E49-E49*($F$12)</f>
        <v>261.98</v>
      </c>
      <c r="G49" s="141"/>
      <c r="H49" s="142"/>
      <c r="I49" s="37">
        <f>F49*($I$12)</f>
        <v>0</v>
      </c>
      <c r="J49" s="143">
        <f>H49*F49</f>
        <v>0</v>
      </c>
      <c r="K49" s="144">
        <f>H49*I49</f>
        <v>0</v>
      </c>
    </row>
    <row r="50" spans="1:11" ht="15" thickBot="1" x14ac:dyDescent="0.35">
      <c r="A50" s="104"/>
      <c r="B50" s="154">
        <v>27130</v>
      </c>
      <c r="C50" s="112" t="s">
        <v>111</v>
      </c>
      <c r="D50" s="155">
        <v>1</v>
      </c>
      <c r="E50" s="156">
        <v>435.58</v>
      </c>
      <c r="F50" s="115">
        <f>E50-E50*($F$12)</f>
        <v>435.58</v>
      </c>
      <c r="G50" s="141"/>
      <c r="H50" s="157"/>
      <c r="I50" s="62">
        <f>F50*($I$12)</f>
        <v>0</v>
      </c>
      <c r="J50" s="158">
        <f>H50*F50</f>
        <v>0</v>
      </c>
      <c r="K50" s="159">
        <f>H50*I50</f>
        <v>0</v>
      </c>
    </row>
    <row r="51" spans="1:11" x14ac:dyDescent="0.3">
      <c r="A51" s="160"/>
      <c r="B51" s="30"/>
      <c r="C51" s="94"/>
      <c r="D51" s="161"/>
      <c r="E51" s="140"/>
      <c r="F51" s="162"/>
      <c r="G51" s="141"/>
      <c r="H51" s="163"/>
      <c r="I51" s="50"/>
      <c r="J51" s="164"/>
      <c r="K51" s="165"/>
    </row>
    <row r="52" spans="1:11" x14ac:dyDescent="0.3">
      <c r="A52" s="166" t="s">
        <v>112</v>
      </c>
      <c r="B52" s="46">
        <v>20300</v>
      </c>
      <c r="C52" s="47" t="s">
        <v>113</v>
      </c>
      <c r="D52" s="139">
        <v>100</v>
      </c>
      <c r="E52" s="146">
        <v>3.46</v>
      </c>
      <c r="F52" s="35">
        <f t="shared" ref="F52:F76" si="0">E52-E52*($F$12)</f>
        <v>3.46</v>
      </c>
      <c r="G52" s="141"/>
      <c r="H52" s="167"/>
      <c r="I52" s="37">
        <f t="shared" ref="I52:I76" si="1">F52*($I$12)</f>
        <v>0</v>
      </c>
      <c r="J52" s="143">
        <f t="shared" ref="J52:J76" si="2">H52*F52</f>
        <v>0</v>
      </c>
      <c r="K52" s="144">
        <f t="shared" ref="K52:K76" si="3">H52*I52</f>
        <v>0</v>
      </c>
    </row>
    <row r="53" spans="1:11" x14ac:dyDescent="0.3">
      <c r="A53" s="145"/>
      <c r="B53" s="46">
        <v>20330</v>
      </c>
      <c r="C53" s="47" t="s">
        <v>114</v>
      </c>
      <c r="D53" s="139">
        <v>51</v>
      </c>
      <c r="E53" s="146">
        <v>6.41</v>
      </c>
      <c r="F53" s="35">
        <f t="shared" si="0"/>
        <v>6.41</v>
      </c>
      <c r="G53" s="141"/>
      <c r="H53" s="167"/>
      <c r="I53" s="37">
        <f t="shared" si="1"/>
        <v>0</v>
      </c>
      <c r="J53" s="143">
        <f t="shared" si="2"/>
        <v>0</v>
      </c>
      <c r="K53" s="144">
        <f t="shared" si="3"/>
        <v>0</v>
      </c>
    </row>
    <row r="54" spans="1:11" x14ac:dyDescent="0.3">
      <c r="A54" s="23"/>
      <c r="B54" s="46">
        <v>20350</v>
      </c>
      <c r="C54" s="47" t="s">
        <v>115</v>
      </c>
      <c r="D54" s="139">
        <v>36</v>
      </c>
      <c r="E54" s="146">
        <v>8.2200000000000006</v>
      </c>
      <c r="F54" s="35">
        <f t="shared" si="0"/>
        <v>8.2200000000000006</v>
      </c>
      <c r="G54" s="141"/>
      <c r="H54" s="163"/>
      <c r="I54" s="37">
        <f t="shared" si="1"/>
        <v>0</v>
      </c>
      <c r="J54" s="143">
        <f t="shared" si="2"/>
        <v>0</v>
      </c>
      <c r="K54" s="144">
        <f t="shared" si="3"/>
        <v>0</v>
      </c>
    </row>
    <row r="55" spans="1:11" x14ac:dyDescent="0.3">
      <c r="A55" s="104"/>
      <c r="B55" s="86">
        <v>20360</v>
      </c>
      <c r="C55" s="87" t="s">
        <v>116</v>
      </c>
      <c r="D55" s="139">
        <v>30</v>
      </c>
      <c r="E55" s="146">
        <v>12.59</v>
      </c>
      <c r="F55" s="35">
        <f t="shared" si="0"/>
        <v>12.59</v>
      </c>
      <c r="G55" s="141"/>
      <c r="H55" s="168"/>
      <c r="I55" s="37">
        <f t="shared" si="1"/>
        <v>0</v>
      </c>
      <c r="J55" s="143">
        <f t="shared" si="2"/>
        <v>0</v>
      </c>
      <c r="K55" s="144">
        <f t="shared" si="3"/>
        <v>0</v>
      </c>
    </row>
    <row r="56" spans="1:11" x14ac:dyDescent="0.3">
      <c r="A56" s="104"/>
      <c r="B56" s="46">
        <v>20380</v>
      </c>
      <c r="C56" s="47" t="s">
        <v>117</v>
      </c>
      <c r="D56" s="139">
        <v>25</v>
      </c>
      <c r="E56" s="146">
        <v>12.35</v>
      </c>
      <c r="F56" s="35">
        <f t="shared" si="0"/>
        <v>12.35</v>
      </c>
      <c r="G56" s="141"/>
      <c r="H56" s="163"/>
      <c r="I56" s="37">
        <f t="shared" si="1"/>
        <v>0</v>
      </c>
      <c r="J56" s="143">
        <f t="shared" si="2"/>
        <v>0</v>
      </c>
      <c r="K56" s="144">
        <f t="shared" si="3"/>
        <v>0</v>
      </c>
    </row>
    <row r="57" spans="1:11" x14ac:dyDescent="0.3">
      <c r="A57" s="104"/>
      <c r="B57" s="46">
        <v>20390</v>
      </c>
      <c r="C57" s="47" t="s">
        <v>118</v>
      </c>
      <c r="D57" s="139">
        <v>20</v>
      </c>
      <c r="E57" s="146">
        <v>15.65</v>
      </c>
      <c r="F57" s="35">
        <f t="shared" si="0"/>
        <v>15.65</v>
      </c>
      <c r="G57" s="141"/>
      <c r="H57" s="163"/>
      <c r="I57" s="37">
        <f t="shared" si="1"/>
        <v>0</v>
      </c>
      <c r="J57" s="143">
        <f t="shared" si="2"/>
        <v>0</v>
      </c>
      <c r="K57" s="169">
        <f t="shared" si="3"/>
        <v>0</v>
      </c>
    </row>
    <row r="58" spans="1:11" x14ac:dyDescent="0.3">
      <c r="A58" s="104"/>
      <c r="B58" s="46">
        <v>22300</v>
      </c>
      <c r="C58" s="47" t="s">
        <v>119</v>
      </c>
      <c r="D58" s="139">
        <v>18</v>
      </c>
      <c r="E58" s="146">
        <v>32.46</v>
      </c>
      <c r="F58" s="35">
        <f t="shared" si="0"/>
        <v>32.46</v>
      </c>
      <c r="G58" s="141"/>
      <c r="H58" s="163"/>
      <c r="I58" s="37">
        <f t="shared" si="1"/>
        <v>0</v>
      </c>
      <c r="J58" s="143">
        <f t="shared" si="2"/>
        <v>0</v>
      </c>
      <c r="K58" s="169">
        <f t="shared" si="3"/>
        <v>0</v>
      </c>
    </row>
    <row r="59" spans="1:11" x14ac:dyDescent="0.3">
      <c r="A59" s="104"/>
      <c r="B59" s="46">
        <v>22320</v>
      </c>
      <c r="C59" s="47" t="s">
        <v>120</v>
      </c>
      <c r="D59" s="139">
        <v>14</v>
      </c>
      <c r="E59" s="146">
        <v>37.659999999999997</v>
      </c>
      <c r="F59" s="35">
        <f t="shared" si="0"/>
        <v>37.659999999999997</v>
      </c>
      <c r="G59" s="141"/>
      <c r="H59" s="163"/>
      <c r="I59" s="37">
        <f t="shared" si="1"/>
        <v>0</v>
      </c>
      <c r="J59" s="143">
        <f t="shared" si="2"/>
        <v>0</v>
      </c>
      <c r="K59" s="169">
        <f t="shared" si="3"/>
        <v>0</v>
      </c>
    </row>
    <row r="60" spans="1:11" x14ac:dyDescent="0.3">
      <c r="A60" s="104"/>
      <c r="B60" s="46">
        <v>22330</v>
      </c>
      <c r="C60" s="47" t="s">
        <v>121</v>
      </c>
      <c r="D60" s="139">
        <v>12</v>
      </c>
      <c r="E60" s="146">
        <v>42.77</v>
      </c>
      <c r="F60" s="35">
        <f t="shared" si="0"/>
        <v>42.77</v>
      </c>
      <c r="G60" s="141"/>
      <c r="H60" s="163"/>
      <c r="I60" s="37">
        <f t="shared" si="1"/>
        <v>0</v>
      </c>
      <c r="J60" s="143">
        <f t="shared" si="2"/>
        <v>0</v>
      </c>
      <c r="K60" s="169">
        <f t="shared" si="3"/>
        <v>0</v>
      </c>
    </row>
    <row r="61" spans="1:11" x14ac:dyDescent="0.3">
      <c r="A61" s="104"/>
      <c r="B61" s="46">
        <v>22340</v>
      </c>
      <c r="C61" s="47" t="s">
        <v>122</v>
      </c>
      <c r="D61" s="139">
        <v>8</v>
      </c>
      <c r="E61" s="146">
        <v>53.41</v>
      </c>
      <c r="F61" s="35">
        <f t="shared" si="0"/>
        <v>53.41</v>
      </c>
      <c r="G61" s="141"/>
      <c r="H61" s="163"/>
      <c r="I61" s="37">
        <f t="shared" si="1"/>
        <v>0</v>
      </c>
      <c r="J61" s="143">
        <f t="shared" si="2"/>
        <v>0</v>
      </c>
      <c r="K61" s="169">
        <f t="shared" si="3"/>
        <v>0</v>
      </c>
    </row>
    <row r="62" spans="1:11" x14ac:dyDescent="0.3">
      <c r="A62" s="104"/>
      <c r="B62" s="24">
        <v>23300</v>
      </c>
      <c r="C62" s="25" t="s">
        <v>123</v>
      </c>
      <c r="D62" s="139">
        <v>8</v>
      </c>
      <c r="E62" s="146">
        <v>54</v>
      </c>
      <c r="F62" s="35">
        <f t="shared" si="0"/>
        <v>54</v>
      </c>
      <c r="G62" s="141"/>
      <c r="H62" s="163"/>
      <c r="I62" s="37">
        <f t="shared" si="1"/>
        <v>0</v>
      </c>
      <c r="J62" s="143">
        <f t="shared" si="2"/>
        <v>0</v>
      </c>
      <c r="K62" s="169">
        <f t="shared" si="3"/>
        <v>0</v>
      </c>
    </row>
    <row r="63" spans="1:11" x14ac:dyDescent="0.3">
      <c r="A63" s="104"/>
      <c r="B63" s="46">
        <v>23320</v>
      </c>
      <c r="C63" s="47" t="s">
        <v>124</v>
      </c>
      <c r="D63" s="139">
        <v>10</v>
      </c>
      <c r="E63" s="146">
        <v>56.52</v>
      </c>
      <c r="F63" s="35">
        <f t="shared" si="0"/>
        <v>56.52</v>
      </c>
      <c r="G63" s="141"/>
      <c r="H63" s="163"/>
      <c r="I63" s="37">
        <f t="shared" si="1"/>
        <v>0</v>
      </c>
      <c r="J63" s="143">
        <f t="shared" si="2"/>
        <v>0</v>
      </c>
      <c r="K63" s="169">
        <f t="shared" si="3"/>
        <v>0</v>
      </c>
    </row>
    <row r="64" spans="1:11" x14ac:dyDescent="0.3">
      <c r="A64" s="104"/>
      <c r="B64" s="46">
        <v>23330</v>
      </c>
      <c r="C64" s="47" t="s">
        <v>125</v>
      </c>
      <c r="D64" s="139">
        <v>6</v>
      </c>
      <c r="E64" s="146">
        <v>98.02</v>
      </c>
      <c r="F64" s="35">
        <f t="shared" si="0"/>
        <v>98.02</v>
      </c>
      <c r="G64" s="141"/>
      <c r="H64" s="163"/>
      <c r="I64" s="37">
        <f t="shared" si="1"/>
        <v>0</v>
      </c>
      <c r="J64" s="143">
        <f t="shared" si="2"/>
        <v>0</v>
      </c>
      <c r="K64" s="169">
        <f t="shared" si="3"/>
        <v>0</v>
      </c>
    </row>
    <row r="65" spans="1:11" x14ac:dyDescent="0.3">
      <c r="A65" s="104"/>
      <c r="B65" s="51">
        <v>23340</v>
      </c>
      <c r="C65" s="49" t="s">
        <v>126</v>
      </c>
      <c r="D65" s="139">
        <v>5</v>
      </c>
      <c r="E65" s="146">
        <v>163.63999999999999</v>
      </c>
      <c r="F65" s="35">
        <f t="shared" si="0"/>
        <v>163.63999999999999</v>
      </c>
      <c r="G65" s="141"/>
      <c r="H65" s="163"/>
      <c r="I65" s="37">
        <f t="shared" si="1"/>
        <v>0</v>
      </c>
      <c r="J65" s="143">
        <f t="shared" si="2"/>
        <v>0</v>
      </c>
      <c r="K65" s="169">
        <f t="shared" si="3"/>
        <v>0</v>
      </c>
    </row>
    <row r="66" spans="1:11" x14ac:dyDescent="0.3">
      <c r="A66" s="104"/>
      <c r="B66" s="51">
        <v>23350</v>
      </c>
      <c r="C66" s="49" t="s">
        <v>127</v>
      </c>
      <c r="D66" s="139">
        <v>4</v>
      </c>
      <c r="E66" s="146">
        <v>185.5</v>
      </c>
      <c r="F66" s="35">
        <f t="shared" si="0"/>
        <v>185.5</v>
      </c>
      <c r="G66" s="141"/>
      <c r="H66" s="163"/>
      <c r="I66" s="37">
        <f t="shared" si="1"/>
        <v>0</v>
      </c>
      <c r="J66" s="143">
        <f t="shared" si="2"/>
        <v>0</v>
      </c>
      <c r="K66" s="169">
        <f t="shared" si="3"/>
        <v>0</v>
      </c>
    </row>
    <row r="67" spans="1:11" x14ac:dyDescent="0.3">
      <c r="A67" s="104"/>
      <c r="B67" s="46">
        <v>24320</v>
      </c>
      <c r="C67" s="47" t="s">
        <v>128</v>
      </c>
      <c r="D67" s="139">
        <v>5</v>
      </c>
      <c r="E67" s="146">
        <v>176.8</v>
      </c>
      <c r="F67" s="35">
        <f t="shared" si="0"/>
        <v>176.8</v>
      </c>
      <c r="G67" s="141"/>
      <c r="H67" s="163"/>
      <c r="I67" s="37">
        <f t="shared" si="1"/>
        <v>0</v>
      </c>
      <c r="J67" s="143">
        <f t="shared" si="2"/>
        <v>0</v>
      </c>
      <c r="K67" s="169">
        <f t="shared" si="3"/>
        <v>0</v>
      </c>
    </row>
    <row r="68" spans="1:11" x14ac:dyDescent="0.3">
      <c r="A68" s="104"/>
      <c r="B68" s="46">
        <v>24330</v>
      </c>
      <c r="C68" s="47" t="s">
        <v>129</v>
      </c>
      <c r="D68" s="139">
        <v>4</v>
      </c>
      <c r="E68" s="146">
        <v>204.38</v>
      </c>
      <c r="F68" s="35">
        <f t="shared" si="0"/>
        <v>204.38</v>
      </c>
      <c r="G68" s="141"/>
      <c r="H68" s="163"/>
      <c r="I68" s="37">
        <f t="shared" si="1"/>
        <v>0</v>
      </c>
      <c r="J68" s="143">
        <f t="shared" si="2"/>
        <v>0</v>
      </c>
      <c r="K68" s="169">
        <f t="shared" si="3"/>
        <v>0</v>
      </c>
    </row>
    <row r="69" spans="1:11" x14ac:dyDescent="0.3">
      <c r="A69" s="104"/>
      <c r="B69" s="46">
        <v>24340</v>
      </c>
      <c r="C69" s="47" t="s">
        <v>130</v>
      </c>
      <c r="D69" s="139">
        <v>2</v>
      </c>
      <c r="E69" s="146">
        <v>212.84</v>
      </c>
      <c r="F69" s="35">
        <f t="shared" si="0"/>
        <v>212.84</v>
      </c>
      <c r="G69" s="141"/>
      <c r="H69" s="163"/>
      <c r="I69" s="37">
        <f t="shared" si="1"/>
        <v>0</v>
      </c>
      <c r="J69" s="143">
        <f t="shared" si="2"/>
        <v>0</v>
      </c>
      <c r="K69" s="169">
        <f t="shared" si="3"/>
        <v>0</v>
      </c>
    </row>
    <row r="70" spans="1:11" x14ac:dyDescent="0.3">
      <c r="A70" s="104"/>
      <c r="B70" s="46">
        <v>24350</v>
      </c>
      <c r="C70" s="47" t="s">
        <v>131</v>
      </c>
      <c r="D70" s="139">
        <v>2</v>
      </c>
      <c r="E70" s="146">
        <v>243.28</v>
      </c>
      <c r="F70" s="35">
        <f t="shared" si="0"/>
        <v>243.28</v>
      </c>
      <c r="G70" s="141"/>
      <c r="H70" s="163"/>
      <c r="I70" s="37">
        <f t="shared" si="1"/>
        <v>0</v>
      </c>
      <c r="J70" s="143">
        <f t="shared" si="2"/>
        <v>0</v>
      </c>
      <c r="K70" s="169">
        <f t="shared" si="3"/>
        <v>0</v>
      </c>
    </row>
    <row r="71" spans="1:11" x14ac:dyDescent="0.3">
      <c r="A71" s="104"/>
      <c r="B71" s="46">
        <v>24360</v>
      </c>
      <c r="C71" s="47" t="s">
        <v>132</v>
      </c>
      <c r="D71" s="139">
        <v>1</v>
      </c>
      <c r="E71" s="146">
        <v>326</v>
      </c>
      <c r="F71" s="35">
        <f t="shared" si="0"/>
        <v>326</v>
      </c>
      <c r="G71" s="141"/>
      <c r="H71" s="163"/>
      <c r="I71" s="37">
        <f t="shared" si="1"/>
        <v>0</v>
      </c>
      <c r="J71" s="143">
        <f t="shared" si="2"/>
        <v>0</v>
      </c>
      <c r="K71" s="169">
        <f t="shared" si="3"/>
        <v>0</v>
      </c>
    </row>
    <row r="72" spans="1:11" x14ac:dyDescent="0.3">
      <c r="A72" s="104"/>
      <c r="B72" s="46">
        <v>25320</v>
      </c>
      <c r="C72" s="47" t="s">
        <v>133</v>
      </c>
      <c r="D72" s="139">
        <v>1</v>
      </c>
      <c r="E72" s="146">
        <v>315.62</v>
      </c>
      <c r="F72" s="35">
        <f t="shared" si="0"/>
        <v>315.62</v>
      </c>
      <c r="G72" s="141"/>
      <c r="H72" s="163"/>
      <c r="I72" s="37">
        <f t="shared" si="1"/>
        <v>0</v>
      </c>
      <c r="J72" s="143">
        <f t="shared" si="2"/>
        <v>0</v>
      </c>
      <c r="K72" s="169">
        <f t="shared" si="3"/>
        <v>0</v>
      </c>
    </row>
    <row r="73" spans="1:11" x14ac:dyDescent="0.3">
      <c r="A73" s="104"/>
      <c r="B73" s="46">
        <v>25330</v>
      </c>
      <c r="C73" s="47" t="s">
        <v>134</v>
      </c>
      <c r="D73" s="139">
        <v>1</v>
      </c>
      <c r="E73" s="146">
        <v>322.81</v>
      </c>
      <c r="F73" s="35">
        <f t="shared" si="0"/>
        <v>322.81</v>
      </c>
      <c r="G73" s="141"/>
      <c r="H73" s="163"/>
      <c r="I73" s="37">
        <f t="shared" si="1"/>
        <v>0</v>
      </c>
      <c r="J73" s="143">
        <f t="shared" si="2"/>
        <v>0</v>
      </c>
      <c r="K73" s="169">
        <f t="shared" si="3"/>
        <v>0</v>
      </c>
    </row>
    <row r="74" spans="1:11" x14ac:dyDescent="0.3">
      <c r="A74" s="104"/>
      <c r="B74" s="46">
        <v>25340</v>
      </c>
      <c r="C74" s="47" t="s">
        <v>135</v>
      </c>
      <c r="D74" s="139">
        <v>1</v>
      </c>
      <c r="E74" s="146">
        <v>366.8</v>
      </c>
      <c r="F74" s="35">
        <f t="shared" si="0"/>
        <v>366.8</v>
      </c>
      <c r="G74" s="141"/>
      <c r="H74" s="163"/>
      <c r="I74" s="37">
        <f t="shared" si="1"/>
        <v>0</v>
      </c>
      <c r="J74" s="143">
        <f t="shared" si="2"/>
        <v>0</v>
      </c>
      <c r="K74" s="169">
        <f t="shared" si="3"/>
        <v>0</v>
      </c>
    </row>
    <row r="75" spans="1:11" x14ac:dyDescent="0.3">
      <c r="A75" s="104"/>
      <c r="B75" s="46">
        <v>25350</v>
      </c>
      <c r="C75" s="47" t="s">
        <v>136</v>
      </c>
      <c r="D75" s="139">
        <v>1</v>
      </c>
      <c r="E75" s="146">
        <v>440.16</v>
      </c>
      <c r="F75" s="35">
        <f t="shared" si="0"/>
        <v>440.16</v>
      </c>
      <c r="G75" s="141"/>
      <c r="H75" s="163"/>
      <c r="I75" s="37">
        <f t="shared" si="1"/>
        <v>0</v>
      </c>
      <c r="J75" s="143">
        <f t="shared" si="2"/>
        <v>0</v>
      </c>
      <c r="K75" s="169">
        <f t="shared" si="3"/>
        <v>0</v>
      </c>
    </row>
    <row r="76" spans="1:11" x14ac:dyDescent="0.3">
      <c r="A76" s="104"/>
      <c r="B76" s="86">
        <v>25360</v>
      </c>
      <c r="C76" s="87" t="s">
        <v>137</v>
      </c>
      <c r="D76" s="139">
        <v>1</v>
      </c>
      <c r="E76" s="146">
        <v>537.95000000000005</v>
      </c>
      <c r="F76" s="35">
        <f t="shared" si="0"/>
        <v>537.95000000000005</v>
      </c>
      <c r="G76" s="141"/>
      <c r="H76" s="170"/>
      <c r="I76" s="37">
        <f t="shared" si="1"/>
        <v>0</v>
      </c>
      <c r="J76" s="143">
        <f t="shared" si="2"/>
        <v>0</v>
      </c>
      <c r="K76" s="169">
        <f t="shared" si="3"/>
        <v>0</v>
      </c>
    </row>
    <row r="77" spans="1:11" ht="15" thickBot="1" x14ac:dyDescent="0.35">
      <c r="A77" s="104"/>
      <c r="B77" s="111"/>
      <c r="C77" s="112"/>
      <c r="D77" s="171"/>
      <c r="E77" s="172"/>
      <c r="F77" s="35"/>
      <c r="G77" s="141"/>
      <c r="H77" s="173"/>
      <c r="I77" s="174"/>
      <c r="J77" s="158"/>
      <c r="K77" s="175"/>
    </row>
    <row r="78" spans="1:11" x14ac:dyDescent="0.3">
      <c r="A78" s="176"/>
      <c r="B78" s="93">
        <v>21300</v>
      </c>
      <c r="C78" s="177" t="s">
        <v>138</v>
      </c>
      <c r="D78" s="178">
        <v>120</v>
      </c>
      <c r="E78" s="179">
        <v>3.31</v>
      </c>
      <c r="F78" s="69">
        <f t="shared" ref="F78:F102" si="4">E78-E78*($F$12)</f>
        <v>3.31</v>
      </c>
      <c r="G78" s="141"/>
      <c r="H78" s="163"/>
      <c r="I78" s="98">
        <f t="shared" ref="I78:I102" si="5">F78*($I$12)</f>
        <v>0</v>
      </c>
      <c r="J78" s="164">
        <f t="shared" ref="J78:J102" si="6">H78*F78</f>
        <v>0</v>
      </c>
      <c r="K78" s="180">
        <f t="shared" ref="K78:K102" si="7">H78*I78</f>
        <v>0</v>
      </c>
    </row>
    <row r="79" spans="1:11" x14ac:dyDescent="0.3">
      <c r="A79" s="166" t="s">
        <v>139</v>
      </c>
      <c r="B79" s="46">
        <v>21330</v>
      </c>
      <c r="C79" s="181" t="s">
        <v>114</v>
      </c>
      <c r="D79" s="139">
        <v>60</v>
      </c>
      <c r="E79" s="182">
        <v>6.56</v>
      </c>
      <c r="F79" s="35">
        <f t="shared" si="4"/>
        <v>6.56</v>
      </c>
      <c r="G79" s="141"/>
      <c r="H79" s="142"/>
      <c r="I79" s="37">
        <f t="shared" si="5"/>
        <v>0</v>
      </c>
      <c r="J79" s="143">
        <f t="shared" si="6"/>
        <v>0</v>
      </c>
      <c r="K79" s="169">
        <f t="shared" si="7"/>
        <v>0</v>
      </c>
    </row>
    <row r="80" spans="1:11" x14ac:dyDescent="0.3">
      <c r="A80" s="145"/>
      <c r="B80" s="46">
        <v>21350</v>
      </c>
      <c r="C80" s="181" t="s">
        <v>115</v>
      </c>
      <c r="D80" s="139">
        <v>45</v>
      </c>
      <c r="E80" s="182">
        <v>7.97</v>
      </c>
      <c r="F80" s="35">
        <f t="shared" si="4"/>
        <v>7.97</v>
      </c>
      <c r="G80" s="141"/>
      <c r="H80" s="142"/>
      <c r="I80" s="37">
        <f t="shared" si="5"/>
        <v>0</v>
      </c>
      <c r="J80" s="143">
        <f t="shared" si="6"/>
        <v>0</v>
      </c>
      <c r="K80" s="169">
        <f t="shared" si="7"/>
        <v>0</v>
      </c>
    </row>
    <row r="81" spans="1:11" x14ac:dyDescent="0.3">
      <c r="A81" s="23"/>
      <c r="B81" s="46">
        <v>21360</v>
      </c>
      <c r="C81" s="181" t="s">
        <v>116</v>
      </c>
      <c r="D81" s="139">
        <v>38</v>
      </c>
      <c r="E81" s="182">
        <v>12.67</v>
      </c>
      <c r="F81" s="35">
        <f t="shared" si="4"/>
        <v>12.67</v>
      </c>
      <c r="G81" s="141"/>
      <c r="H81" s="142"/>
      <c r="I81" s="37">
        <f t="shared" si="5"/>
        <v>0</v>
      </c>
      <c r="J81" s="143">
        <f t="shared" si="6"/>
        <v>0</v>
      </c>
      <c r="K81" s="169">
        <f t="shared" si="7"/>
        <v>0</v>
      </c>
    </row>
    <row r="82" spans="1:11" x14ac:dyDescent="0.3">
      <c r="A82" s="104"/>
      <c r="B82" s="46">
        <v>21380</v>
      </c>
      <c r="C82" s="181" t="s">
        <v>117</v>
      </c>
      <c r="D82" s="139">
        <v>32</v>
      </c>
      <c r="E82" s="182">
        <v>15.4</v>
      </c>
      <c r="F82" s="35">
        <f t="shared" si="4"/>
        <v>15.4</v>
      </c>
      <c r="G82" s="141"/>
      <c r="H82" s="142"/>
      <c r="I82" s="37">
        <f t="shared" si="5"/>
        <v>0</v>
      </c>
      <c r="J82" s="143">
        <f t="shared" si="6"/>
        <v>0</v>
      </c>
      <c r="K82" s="169">
        <f t="shared" si="7"/>
        <v>0</v>
      </c>
    </row>
    <row r="83" spans="1:11" x14ac:dyDescent="0.3">
      <c r="A83" s="104"/>
      <c r="B83" s="46">
        <v>21390</v>
      </c>
      <c r="C83" s="181" t="s">
        <v>118</v>
      </c>
      <c r="D83" s="139">
        <v>24</v>
      </c>
      <c r="E83" s="182">
        <v>18.760000000000002</v>
      </c>
      <c r="F83" s="35">
        <f t="shared" si="4"/>
        <v>18.760000000000002</v>
      </c>
      <c r="G83" s="141"/>
      <c r="H83" s="142"/>
      <c r="I83" s="37">
        <f t="shared" si="5"/>
        <v>0</v>
      </c>
      <c r="J83" s="143">
        <f t="shared" si="6"/>
        <v>0</v>
      </c>
      <c r="K83" s="169">
        <f t="shared" si="7"/>
        <v>0</v>
      </c>
    </row>
    <row r="84" spans="1:11" x14ac:dyDescent="0.3">
      <c r="A84" s="104"/>
      <c r="B84" s="46">
        <v>22305</v>
      </c>
      <c r="C84" s="181" t="s">
        <v>119</v>
      </c>
      <c r="D84" s="139">
        <v>20</v>
      </c>
      <c r="E84" s="182">
        <v>55.04</v>
      </c>
      <c r="F84" s="35">
        <f t="shared" si="4"/>
        <v>55.04</v>
      </c>
      <c r="G84" s="141"/>
      <c r="H84" s="142"/>
      <c r="I84" s="37">
        <f t="shared" si="5"/>
        <v>0</v>
      </c>
      <c r="J84" s="143">
        <f t="shared" si="6"/>
        <v>0</v>
      </c>
      <c r="K84" s="169">
        <f t="shared" si="7"/>
        <v>0</v>
      </c>
    </row>
    <row r="85" spans="1:11" x14ac:dyDescent="0.3">
      <c r="A85" s="104"/>
      <c r="B85" s="46">
        <v>22325</v>
      </c>
      <c r="C85" s="181" t="s">
        <v>120</v>
      </c>
      <c r="D85" s="139">
        <v>16</v>
      </c>
      <c r="E85" s="182">
        <v>65.28</v>
      </c>
      <c r="F85" s="35">
        <f t="shared" si="4"/>
        <v>65.28</v>
      </c>
      <c r="G85" s="141"/>
      <c r="H85" s="142"/>
      <c r="I85" s="37">
        <f t="shared" si="5"/>
        <v>0</v>
      </c>
      <c r="J85" s="143">
        <f t="shared" si="6"/>
        <v>0</v>
      </c>
      <c r="K85" s="169">
        <f t="shared" si="7"/>
        <v>0</v>
      </c>
    </row>
    <row r="86" spans="1:11" x14ac:dyDescent="0.3">
      <c r="A86" s="104"/>
      <c r="B86" s="46">
        <v>22335</v>
      </c>
      <c r="C86" s="181" t="s">
        <v>121</v>
      </c>
      <c r="D86" s="139">
        <v>16</v>
      </c>
      <c r="E86" s="182">
        <v>81.67</v>
      </c>
      <c r="F86" s="35">
        <f t="shared" si="4"/>
        <v>81.67</v>
      </c>
      <c r="G86" s="141"/>
      <c r="H86" s="142"/>
      <c r="I86" s="37">
        <f t="shared" si="5"/>
        <v>0</v>
      </c>
      <c r="J86" s="143">
        <f t="shared" si="6"/>
        <v>0</v>
      </c>
      <c r="K86" s="169">
        <f t="shared" si="7"/>
        <v>0</v>
      </c>
    </row>
    <row r="87" spans="1:11" x14ac:dyDescent="0.3">
      <c r="A87" s="104"/>
      <c r="B87" s="46">
        <v>22345</v>
      </c>
      <c r="C87" s="181" t="s">
        <v>122</v>
      </c>
      <c r="D87" s="139">
        <v>12</v>
      </c>
      <c r="E87" s="182">
        <v>92.18</v>
      </c>
      <c r="F87" s="35">
        <f t="shared" si="4"/>
        <v>92.18</v>
      </c>
      <c r="G87" s="141"/>
      <c r="H87" s="142"/>
      <c r="I87" s="37">
        <f t="shared" si="5"/>
        <v>0</v>
      </c>
      <c r="J87" s="143">
        <f t="shared" si="6"/>
        <v>0</v>
      </c>
      <c r="K87" s="169">
        <f t="shared" si="7"/>
        <v>0</v>
      </c>
    </row>
    <row r="88" spans="1:11" x14ac:dyDescent="0.3">
      <c r="A88" s="104"/>
      <c r="B88" s="46">
        <v>23305</v>
      </c>
      <c r="C88" s="181" t="s">
        <v>123</v>
      </c>
      <c r="D88" s="139">
        <v>10</v>
      </c>
      <c r="E88" s="182">
        <v>108.71</v>
      </c>
      <c r="F88" s="35">
        <f t="shared" si="4"/>
        <v>108.71</v>
      </c>
      <c r="G88" s="141"/>
      <c r="H88" s="142"/>
      <c r="I88" s="37">
        <f t="shared" si="5"/>
        <v>0</v>
      </c>
      <c r="J88" s="143">
        <f t="shared" si="6"/>
        <v>0</v>
      </c>
      <c r="K88" s="169">
        <f t="shared" si="7"/>
        <v>0</v>
      </c>
    </row>
    <row r="89" spans="1:11" x14ac:dyDescent="0.3">
      <c r="A89" s="104"/>
      <c r="B89" s="46">
        <v>23325</v>
      </c>
      <c r="C89" s="181" t="s">
        <v>124</v>
      </c>
      <c r="D89" s="139">
        <v>10</v>
      </c>
      <c r="E89" s="182">
        <v>112.26</v>
      </c>
      <c r="F89" s="35">
        <f t="shared" si="4"/>
        <v>112.26</v>
      </c>
      <c r="G89" s="141"/>
      <c r="H89" s="142"/>
      <c r="I89" s="37">
        <f t="shared" si="5"/>
        <v>0</v>
      </c>
      <c r="J89" s="143">
        <f t="shared" si="6"/>
        <v>0</v>
      </c>
      <c r="K89" s="169">
        <f t="shared" si="7"/>
        <v>0</v>
      </c>
    </row>
    <row r="90" spans="1:11" x14ac:dyDescent="0.3">
      <c r="A90" s="104"/>
      <c r="B90" s="46">
        <v>23335</v>
      </c>
      <c r="C90" s="181" t="s">
        <v>125</v>
      </c>
      <c r="D90" s="139">
        <v>10</v>
      </c>
      <c r="E90" s="182">
        <v>133.58000000000001</v>
      </c>
      <c r="F90" s="35">
        <f t="shared" si="4"/>
        <v>133.58000000000001</v>
      </c>
      <c r="G90" s="141"/>
      <c r="H90" s="142"/>
      <c r="I90" s="37">
        <f t="shared" si="5"/>
        <v>0</v>
      </c>
      <c r="J90" s="143">
        <f t="shared" si="6"/>
        <v>0</v>
      </c>
      <c r="K90" s="169">
        <f t="shared" si="7"/>
        <v>0</v>
      </c>
    </row>
    <row r="91" spans="1:11" x14ac:dyDescent="0.3">
      <c r="A91" s="104"/>
      <c r="B91" s="46">
        <v>23345</v>
      </c>
      <c r="C91" s="181" t="s">
        <v>126</v>
      </c>
      <c r="D91" s="139">
        <v>8</v>
      </c>
      <c r="E91" s="182">
        <v>151.25</v>
      </c>
      <c r="F91" s="35">
        <f t="shared" si="4"/>
        <v>151.25</v>
      </c>
      <c r="G91" s="141"/>
      <c r="H91" s="142"/>
      <c r="I91" s="37">
        <f t="shared" si="5"/>
        <v>0</v>
      </c>
      <c r="J91" s="143">
        <f t="shared" si="6"/>
        <v>0</v>
      </c>
      <c r="K91" s="169">
        <f t="shared" si="7"/>
        <v>0</v>
      </c>
    </row>
    <row r="92" spans="1:11" x14ac:dyDescent="0.3">
      <c r="A92" s="104"/>
      <c r="B92" s="46">
        <v>23355</v>
      </c>
      <c r="C92" s="181" t="s">
        <v>127</v>
      </c>
      <c r="D92" s="139">
        <v>6</v>
      </c>
      <c r="E92" s="182">
        <v>166.07</v>
      </c>
      <c r="F92" s="35">
        <f t="shared" si="4"/>
        <v>166.07</v>
      </c>
      <c r="G92" s="141"/>
      <c r="H92" s="142"/>
      <c r="I92" s="37">
        <f t="shared" si="5"/>
        <v>0</v>
      </c>
      <c r="J92" s="143">
        <f t="shared" si="6"/>
        <v>0</v>
      </c>
      <c r="K92" s="169">
        <f t="shared" si="7"/>
        <v>0</v>
      </c>
    </row>
    <row r="93" spans="1:11" x14ac:dyDescent="0.3">
      <c r="A93" s="104"/>
      <c r="B93" s="46">
        <v>24325</v>
      </c>
      <c r="C93" s="181" t="s">
        <v>128</v>
      </c>
      <c r="D93" s="139">
        <v>1</v>
      </c>
      <c r="E93" s="182">
        <v>170.22</v>
      </c>
      <c r="F93" s="35">
        <f t="shared" si="4"/>
        <v>170.22</v>
      </c>
      <c r="G93" s="141"/>
      <c r="H93" s="142"/>
      <c r="I93" s="37">
        <f t="shared" si="5"/>
        <v>0</v>
      </c>
      <c r="J93" s="143">
        <f t="shared" si="6"/>
        <v>0</v>
      </c>
      <c r="K93" s="169">
        <f t="shared" si="7"/>
        <v>0</v>
      </c>
    </row>
    <row r="94" spans="1:11" x14ac:dyDescent="0.3">
      <c r="A94" s="104"/>
      <c r="B94" s="46">
        <v>24335</v>
      </c>
      <c r="C94" s="181" t="s">
        <v>129</v>
      </c>
      <c r="D94" s="139">
        <v>1</v>
      </c>
      <c r="E94" s="182">
        <v>199.52</v>
      </c>
      <c r="F94" s="35">
        <f t="shared" si="4"/>
        <v>199.52</v>
      </c>
      <c r="G94" s="141"/>
      <c r="H94" s="142"/>
      <c r="I94" s="37">
        <f t="shared" si="5"/>
        <v>0</v>
      </c>
      <c r="J94" s="143">
        <f t="shared" si="6"/>
        <v>0</v>
      </c>
      <c r="K94" s="169">
        <f t="shared" si="7"/>
        <v>0</v>
      </c>
    </row>
    <row r="95" spans="1:11" x14ac:dyDescent="0.3">
      <c r="A95" s="104"/>
      <c r="B95" s="46">
        <v>24345</v>
      </c>
      <c r="C95" s="181" t="s">
        <v>130</v>
      </c>
      <c r="D95" s="139">
        <v>1</v>
      </c>
      <c r="E95" s="182">
        <v>229.16</v>
      </c>
      <c r="F95" s="35">
        <f t="shared" si="4"/>
        <v>229.16</v>
      </c>
      <c r="G95" s="141"/>
      <c r="H95" s="142"/>
      <c r="I95" s="37">
        <f t="shared" si="5"/>
        <v>0</v>
      </c>
      <c r="J95" s="143">
        <f t="shared" si="6"/>
        <v>0</v>
      </c>
      <c r="K95" s="169">
        <f t="shared" si="7"/>
        <v>0</v>
      </c>
    </row>
    <row r="96" spans="1:11" x14ac:dyDescent="0.3">
      <c r="A96" s="104"/>
      <c r="B96" s="46">
        <v>24355</v>
      </c>
      <c r="C96" s="181" t="s">
        <v>131</v>
      </c>
      <c r="D96" s="139">
        <v>1</v>
      </c>
      <c r="E96" s="182">
        <v>244.36</v>
      </c>
      <c r="F96" s="35">
        <f t="shared" si="4"/>
        <v>244.36</v>
      </c>
      <c r="G96" s="141"/>
      <c r="H96" s="142"/>
      <c r="I96" s="37">
        <f t="shared" si="5"/>
        <v>0</v>
      </c>
      <c r="J96" s="143">
        <f t="shared" si="6"/>
        <v>0</v>
      </c>
      <c r="K96" s="169">
        <f t="shared" si="7"/>
        <v>0</v>
      </c>
    </row>
    <row r="97" spans="1:11" x14ac:dyDescent="0.3">
      <c r="A97" s="104"/>
      <c r="B97" s="46">
        <v>24365</v>
      </c>
      <c r="C97" s="181" t="s">
        <v>132</v>
      </c>
      <c r="D97" s="139">
        <v>1</v>
      </c>
      <c r="E97" s="182">
        <v>334.6</v>
      </c>
      <c r="F97" s="35">
        <f t="shared" si="4"/>
        <v>334.6</v>
      </c>
      <c r="G97" s="141"/>
      <c r="H97" s="142"/>
      <c r="I97" s="37">
        <f t="shared" si="5"/>
        <v>0</v>
      </c>
      <c r="J97" s="143">
        <f t="shared" si="6"/>
        <v>0</v>
      </c>
      <c r="K97" s="169">
        <f t="shared" si="7"/>
        <v>0</v>
      </c>
    </row>
    <row r="98" spans="1:11" x14ac:dyDescent="0.3">
      <c r="A98" s="104"/>
      <c r="B98" s="46">
        <v>25325</v>
      </c>
      <c r="C98" s="181" t="s">
        <v>133</v>
      </c>
      <c r="D98" s="139">
        <v>1</v>
      </c>
      <c r="E98" s="182">
        <v>270.8</v>
      </c>
      <c r="F98" s="35">
        <f t="shared" si="4"/>
        <v>270.8</v>
      </c>
      <c r="G98" s="141"/>
      <c r="H98" s="142"/>
      <c r="I98" s="37">
        <f t="shared" si="5"/>
        <v>0</v>
      </c>
      <c r="J98" s="143">
        <f t="shared" si="6"/>
        <v>0</v>
      </c>
      <c r="K98" s="169">
        <f t="shared" si="7"/>
        <v>0</v>
      </c>
    </row>
    <row r="99" spans="1:11" x14ac:dyDescent="0.3">
      <c r="A99" s="104"/>
      <c r="B99" s="46">
        <v>25335</v>
      </c>
      <c r="C99" s="181" t="s">
        <v>134</v>
      </c>
      <c r="D99" s="139">
        <v>1</v>
      </c>
      <c r="E99" s="182">
        <v>299.77</v>
      </c>
      <c r="F99" s="35">
        <f t="shared" si="4"/>
        <v>299.77</v>
      </c>
      <c r="G99" s="141"/>
      <c r="H99" s="142"/>
      <c r="I99" s="37">
        <f t="shared" si="5"/>
        <v>0</v>
      </c>
      <c r="J99" s="143">
        <f t="shared" si="6"/>
        <v>0</v>
      </c>
      <c r="K99" s="169">
        <f t="shared" si="7"/>
        <v>0</v>
      </c>
    </row>
    <row r="100" spans="1:11" x14ac:dyDescent="0.3">
      <c r="A100" s="104"/>
      <c r="B100" s="46">
        <v>25345</v>
      </c>
      <c r="C100" s="181" t="s">
        <v>135</v>
      </c>
      <c r="D100" s="139">
        <v>1</v>
      </c>
      <c r="E100" s="182">
        <v>329.1</v>
      </c>
      <c r="F100" s="35">
        <f t="shared" si="4"/>
        <v>329.1</v>
      </c>
      <c r="G100" s="141"/>
      <c r="H100" s="142"/>
      <c r="I100" s="37">
        <f t="shared" si="5"/>
        <v>0</v>
      </c>
      <c r="J100" s="143">
        <f t="shared" si="6"/>
        <v>0</v>
      </c>
      <c r="K100" s="169">
        <f t="shared" si="7"/>
        <v>0</v>
      </c>
    </row>
    <row r="101" spans="1:11" x14ac:dyDescent="0.3">
      <c r="A101" s="104"/>
      <c r="B101" s="46">
        <v>25355</v>
      </c>
      <c r="C101" s="181" t="s">
        <v>136</v>
      </c>
      <c r="D101" s="139">
        <v>1</v>
      </c>
      <c r="E101" s="182">
        <v>373.84</v>
      </c>
      <c r="F101" s="35">
        <f t="shared" si="4"/>
        <v>373.84</v>
      </c>
      <c r="G101" s="141"/>
      <c r="H101" s="142"/>
      <c r="I101" s="37">
        <f t="shared" si="5"/>
        <v>0</v>
      </c>
      <c r="J101" s="143">
        <f t="shared" si="6"/>
        <v>0</v>
      </c>
      <c r="K101" s="169">
        <f t="shared" si="7"/>
        <v>0</v>
      </c>
    </row>
    <row r="102" spans="1:11" x14ac:dyDescent="0.3">
      <c r="A102" s="104"/>
      <c r="B102" s="46">
        <v>25365</v>
      </c>
      <c r="C102" s="181" t="s">
        <v>137</v>
      </c>
      <c r="D102" s="139">
        <v>1</v>
      </c>
      <c r="E102" s="182">
        <v>497.05</v>
      </c>
      <c r="F102" s="35">
        <f t="shared" si="4"/>
        <v>497.05</v>
      </c>
      <c r="G102" s="141"/>
      <c r="H102" s="142"/>
      <c r="I102" s="37">
        <f t="shared" si="5"/>
        <v>0</v>
      </c>
      <c r="J102" s="143">
        <f t="shared" si="6"/>
        <v>0</v>
      </c>
      <c r="K102" s="169">
        <f t="shared" si="7"/>
        <v>0</v>
      </c>
    </row>
    <row r="103" spans="1:11" ht="15" thickBot="1" x14ac:dyDescent="0.35">
      <c r="A103" s="104"/>
      <c r="B103" s="111"/>
      <c r="C103" s="183"/>
      <c r="D103" s="153"/>
      <c r="E103" s="184"/>
      <c r="F103" s="35"/>
      <c r="G103" s="141"/>
      <c r="H103" s="168"/>
      <c r="I103" s="174"/>
      <c r="J103" s="158"/>
      <c r="K103" s="175"/>
    </row>
    <row r="104" spans="1:11" x14ac:dyDescent="0.3">
      <c r="A104" s="185" t="s">
        <v>140</v>
      </c>
      <c r="B104" s="95"/>
      <c r="C104" s="94"/>
      <c r="D104" s="178"/>
      <c r="E104" s="179"/>
      <c r="F104" s="69"/>
      <c r="G104" s="141"/>
      <c r="H104" s="186"/>
      <c r="I104" s="98"/>
      <c r="J104" s="164"/>
      <c r="K104" s="180"/>
    </row>
    <row r="105" spans="1:11" x14ac:dyDescent="0.3">
      <c r="A105" s="23" t="s">
        <v>141</v>
      </c>
      <c r="B105" s="103">
        <v>20200</v>
      </c>
      <c r="C105" s="47" t="s">
        <v>142</v>
      </c>
      <c r="D105" s="139">
        <v>400</v>
      </c>
      <c r="E105" s="182">
        <v>1.91</v>
      </c>
      <c r="F105" s="35">
        <f>E105-E105*($F$12)</f>
        <v>1.91</v>
      </c>
      <c r="G105" s="141"/>
      <c r="H105" s="187"/>
      <c r="I105" s="37">
        <f>F105*($I$12)</f>
        <v>0</v>
      </c>
      <c r="J105" s="143">
        <f>H105*F105</f>
        <v>0</v>
      </c>
      <c r="K105" s="169">
        <f>H105*I105</f>
        <v>0</v>
      </c>
    </row>
    <row r="106" spans="1:11" x14ac:dyDescent="0.3">
      <c r="A106" s="23"/>
      <c r="B106" s="138">
        <v>22200</v>
      </c>
      <c r="C106" s="47" t="s">
        <v>143</v>
      </c>
      <c r="D106" s="139">
        <v>120</v>
      </c>
      <c r="E106" s="182">
        <v>4.3099999999999996</v>
      </c>
      <c r="F106" s="35">
        <f>E106-E106*($F$12)</f>
        <v>4.3099999999999996</v>
      </c>
      <c r="G106" s="141"/>
      <c r="H106" s="187"/>
      <c r="I106" s="37">
        <f>F106*($I$12)</f>
        <v>0</v>
      </c>
      <c r="J106" s="143">
        <f>H106*F106</f>
        <v>0</v>
      </c>
      <c r="K106" s="169">
        <f>H106*I106</f>
        <v>0</v>
      </c>
    </row>
    <row r="107" spans="1:11" x14ac:dyDescent="0.3">
      <c r="A107" s="52"/>
      <c r="B107" s="138">
        <v>23200</v>
      </c>
      <c r="C107" s="47" t="s">
        <v>144</v>
      </c>
      <c r="D107" s="139">
        <v>60</v>
      </c>
      <c r="E107" s="182">
        <v>7.74</v>
      </c>
      <c r="F107" s="35">
        <f>E107-E107*($F$12)</f>
        <v>7.74</v>
      </c>
      <c r="G107" s="141"/>
      <c r="H107" s="188"/>
      <c r="I107" s="37">
        <f>F107*($I$12)</f>
        <v>0</v>
      </c>
      <c r="J107" s="143">
        <f>H107*F107</f>
        <v>0</v>
      </c>
      <c r="K107" s="169">
        <f>H107*I107</f>
        <v>0</v>
      </c>
    </row>
    <row r="108" spans="1:11" x14ac:dyDescent="0.3">
      <c r="A108" s="52"/>
      <c r="B108" s="138">
        <v>24200</v>
      </c>
      <c r="C108" s="47" t="s">
        <v>145</v>
      </c>
      <c r="D108" s="139">
        <v>32</v>
      </c>
      <c r="E108" s="182">
        <v>36.71</v>
      </c>
      <c r="F108" s="35">
        <f>E108-E108*($F$12)</f>
        <v>36.71</v>
      </c>
      <c r="G108" s="141"/>
      <c r="H108" s="189"/>
      <c r="I108" s="37">
        <f>F108*($I$12)</f>
        <v>0</v>
      </c>
      <c r="J108" s="143">
        <f>H108*F108</f>
        <v>0</v>
      </c>
      <c r="K108" s="169">
        <f>H108*I108</f>
        <v>0</v>
      </c>
    </row>
    <row r="109" spans="1:11" ht="15" thickBot="1" x14ac:dyDescent="0.35">
      <c r="A109" s="190"/>
      <c r="B109" s="191"/>
      <c r="C109" s="47"/>
      <c r="D109" s="192"/>
      <c r="E109" s="182"/>
      <c r="F109" s="35"/>
      <c r="G109" s="141"/>
      <c r="H109" s="193"/>
      <c r="I109" s="174"/>
      <c r="J109" s="158"/>
      <c r="K109" s="194"/>
    </row>
    <row r="110" spans="1:11" x14ac:dyDescent="0.3">
      <c r="A110" s="92"/>
      <c r="B110" s="93">
        <v>20220</v>
      </c>
      <c r="C110" s="94" t="s">
        <v>146</v>
      </c>
      <c r="D110" s="93">
        <v>1000</v>
      </c>
      <c r="E110" s="195">
        <v>0.96</v>
      </c>
      <c r="F110" s="69">
        <f t="shared" ref="F110:F116" si="8">E110-E110*($F$12)</f>
        <v>0.96</v>
      </c>
      <c r="G110" s="141"/>
      <c r="H110" s="167"/>
      <c r="I110" s="98">
        <f t="shared" ref="I110:I116" si="9">F110*($I$12)</f>
        <v>0</v>
      </c>
      <c r="J110" s="164">
        <f t="shared" ref="J110:J116" si="10">H110*F110</f>
        <v>0</v>
      </c>
      <c r="K110" s="196">
        <f t="shared" ref="K110:K116" si="11">H110*I110</f>
        <v>0</v>
      </c>
    </row>
    <row r="111" spans="1:11" x14ac:dyDescent="0.3">
      <c r="A111" s="23" t="s">
        <v>147</v>
      </c>
      <c r="B111" s="138">
        <v>22220</v>
      </c>
      <c r="C111" s="47" t="s">
        <v>148</v>
      </c>
      <c r="D111" s="139">
        <v>320</v>
      </c>
      <c r="E111" s="146">
        <v>1.72</v>
      </c>
      <c r="F111" s="35">
        <f t="shared" si="8"/>
        <v>1.72</v>
      </c>
      <c r="G111" s="141"/>
      <c r="H111" s="147"/>
      <c r="I111" s="37">
        <f t="shared" si="9"/>
        <v>0</v>
      </c>
      <c r="J111" s="143">
        <f t="shared" si="10"/>
        <v>0</v>
      </c>
      <c r="K111" s="169">
        <f t="shared" si="11"/>
        <v>0</v>
      </c>
    </row>
    <row r="112" spans="1:11" x14ac:dyDescent="0.3">
      <c r="A112" s="52"/>
      <c r="B112" s="138">
        <v>23220</v>
      </c>
      <c r="C112" s="47" t="s">
        <v>149</v>
      </c>
      <c r="D112" s="139">
        <v>180</v>
      </c>
      <c r="E112" s="146">
        <v>2.5</v>
      </c>
      <c r="F112" s="35">
        <f t="shared" si="8"/>
        <v>2.5</v>
      </c>
      <c r="G112" s="141"/>
      <c r="H112" s="142"/>
      <c r="I112" s="37">
        <f t="shared" si="9"/>
        <v>0</v>
      </c>
      <c r="J112" s="143">
        <f t="shared" si="10"/>
        <v>0</v>
      </c>
      <c r="K112" s="169">
        <f t="shared" si="11"/>
        <v>0</v>
      </c>
    </row>
    <row r="113" spans="1:11" x14ac:dyDescent="0.3">
      <c r="A113" s="52"/>
      <c r="B113" s="138">
        <v>24220</v>
      </c>
      <c r="C113" s="47" t="s">
        <v>150</v>
      </c>
      <c r="D113" s="139">
        <v>120</v>
      </c>
      <c r="E113" s="146">
        <v>19.7</v>
      </c>
      <c r="F113" s="35">
        <f t="shared" si="8"/>
        <v>19.7</v>
      </c>
      <c r="G113" s="141"/>
      <c r="H113" s="142"/>
      <c r="I113" s="37">
        <f t="shared" si="9"/>
        <v>0</v>
      </c>
      <c r="J113" s="143">
        <f t="shared" si="10"/>
        <v>0</v>
      </c>
      <c r="K113" s="169">
        <f t="shared" si="11"/>
        <v>0</v>
      </c>
    </row>
    <row r="114" spans="1:11" x14ac:dyDescent="0.3">
      <c r="A114" s="52"/>
      <c r="B114" s="138">
        <v>25220</v>
      </c>
      <c r="C114" s="47" t="s">
        <v>151</v>
      </c>
      <c r="D114" s="139">
        <v>100</v>
      </c>
      <c r="E114" s="146">
        <v>38.770000000000003</v>
      </c>
      <c r="F114" s="35">
        <f t="shared" si="8"/>
        <v>38.770000000000003</v>
      </c>
      <c r="G114" s="141"/>
      <c r="H114" s="142"/>
      <c r="I114" s="37">
        <f t="shared" si="9"/>
        <v>0</v>
      </c>
      <c r="J114" s="143">
        <f t="shared" si="10"/>
        <v>0</v>
      </c>
      <c r="K114" s="169">
        <f t="shared" si="11"/>
        <v>0</v>
      </c>
    </row>
    <row r="115" spans="1:11" x14ac:dyDescent="0.3">
      <c r="A115" s="23"/>
      <c r="B115" s="138">
        <v>26220</v>
      </c>
      <c r="C115" s="47" t="s">
        <v>152</v>
      </c>
      <c r="D115" s="139">
        <v>32</v>
      </c>
      <c r="E115" s="146">
        <v>57.2</v>
      </c>
      <c r="F115" s="35">
        <f t="shared" si="8"/>
        <v>57.2</v>
      </c>
      <c r="G115" s="141"/>
      <c r="H115" s="142"/>
      <c r="I115" s="37">
        <f t="shared" si="9"/>
        <v>0</v>
      </c>
      <c r="J115" s="143">
        <f t="shared" si="10"/>
        <v>0</v>
      </c>
      <c r="K115" s="169">
        <f t="shared" si="11"/>
        <v>0</v>
      </c>
    </row>
    <row r="116" spans="1:11" ht="15" thickBot="1" x14ac:dyDescent="0.35">
      <c r="A116" s="57"/>
      <c r="B116" s="154">
        <v>27220</v>
      </c>
      <c r="C116" s="112" t="s">
        <v>153</v>
      </c>
      <c r="D116" s="171">
        <v>1</v>
      </c>
      <c r="E116" s="172">
        <v>223.67</v>
      </c>
      <c r="F116" s="35">
        <f t="shared" si="8"/>
        <v>223.67</v>
      </c>
      <c r="G116" s="141"/>
      <c r="H116" s="157"/>
      <c r="I116" s="62">
        <f t="shared" si="9"/>
        <v>0</v>
      </c>
      <c r="J116" s="158">
        <f t="shared" si="10"/>
        <v>0</v>
      </c>
      <c r="K116" s="175">
        <f t="shared" si="11"/>
        <v>0</v>
      </c>
    </row>
    <row r="117" spans="1:11" x14ac:dyDescent="0.3">
      <c r="A117" s="197"/>
      <c r="B117" s="198"/>
      <c r="C117" s="94"/>
      <c r="D117" s="153"/>
      <c r="E117" s="140"/>
      <c r="F117" s="69"/>
      <c r="G117" s="141"/>
      <c r="H117" s="163"/>
      <c r="I117" s="50"/>
      <c r="J117" s="164"/>
      <c r="K117" s="180"/>
    </row>
    <row r="118" spans="1:11" x14ac:dyDescent="0.3">
      <c r="A118" s="199" t="s">
        <v>154</v>
      </c>
      <c r="B118" s="46">
        <v>20240</v>
      </c>
      <c r="C118" s="25" t="s">
        <v>155</v>
      </c>
      <c r="D118" s="153">
        <v>1000</v>
      </c>
      <c r="E118" s="140">
        <v>1.57</v>
      </c>
      <c r="F118" s="35">
        <f t="shared" ref="F118:F123" si="12">E118-E118*($F$12)</f>
        <v>1.57</v>
      </c>
      <c r="G118" s="141"/>
      <c r="H118" s="163"/>
      <c r="I118" s="37">
        <f t="shared" ref="I118:I123" si="13">F118*($I$12)</f>
        <v>0</v>
      </c>
      <c r="J118" s="143">
        <f t="shared" ref="J118:J123" si="14">H118*F118</f>
        <v>0</v>
      </c>
      <c r="K118" s="180">
        <f t="shared" ref="K118:K123" si="15">H118*I118</f>
        <v>0</v>
      </c>
    </row>
    <row r="119" spans="1:11" x14ac:dyDescent="0.3">
      <c r="A119" s="79"/>
      <c r="B119" s="138">
        <v>22240</v>
      </c>
      <c r="C119" s="47" t="s">
        <v>156</v>
      </c>
      <c r="D119" s="139">
        <v>320</v>
      </c>
      <c r="E119" s="146">
        <v>2.5</v>
      </c>
      <c r="F119" s="35">
        <f t="shared" si="12"/>
        <v>2.5</v>
      </c>
      <c r="G119" s="141"/>
      <c r="H119" s="142"/>
      <c r="I119" s="37">
        <f t="shared" si="13"/>
        <v>0</v>
      </c>
      <c r="J119" s="143">
        <f t="shared" si="14"/>
        <v>0</v>
      </c>
      <c r="K119" s="169">
        <f t="shared" si="15"/>
        <v>0</v>
      </c>
    </row>
    <row r="120" spans="1:11" x14ac:dyDescent="0.3">
      <c r="A120" s="104"/>
      <c r="B120" s="138">
        <v>23240</v>
      </c>
      <c r="C120" s="47" t="s">
        <v>157</v>
      </c>
      <c r="D120" s="139">
        <v>180</v>
      </c>
      <c r="E120" s="146">
        <v>3.77</v>
      </c>
      <c r="F120" s="35">
        <f t="shared" si="12"/>
        <v>3.77</v>
      </c>
      <c r="G120" s="141"/>
      <c r="H120" s="142"/>
      <c r="I120" s="37">
        <f t="shared" si="13"/>
        <v>0</v>
      </c>
      <c r="J120" s="143">
        <f t="shared" si="14"/>
        <v>0</v>
      </c>
      <c r="K120" s="169">
        <f t="shared" si="15"/>
        <v>0</v>
      </c>
    </row>
    <row r="121" spans="1:11" x14ac:dyDescent="0.3">
      <c r="A121" s="104"/>
      <c r="B121" s="138">
        <v>24240</v>
      </c>
      <c r="C121" s="47" t="s">
        <v>158</v>
      </c>
      <c r="D121" s="139">
        <v>120</v>
      </c>
      <c r="E121" s="146">
        <v>18.2</v>
      </c>
      <c r="F121" s="35">
        <f t="shared" si="12"/>
        <v>18.2</v>
      </c>
      <c r="G121" s="141"/>
      <c r="H121" s="142"/>
      <c r="I121" s="37">
        <f t="shared" si="13"/>
        <v>0</v>
      </c>
      <c r="J121" s="143">
        <f t="shared" si="14"/>
        <v>0</v>
      </c>
      <c r="K121" s="169">
        <f t="shared" si="15"/>
        <v>0</v>
      </c>
    </row>
    <row r="122" spans="1:11" x14ac:dyDescent="0.3">
      <c r="A122" s="104"/>
      <c r="B122" s="138">
        <v>25240</v>
      </c>
      <c r="C122" s="47" t="s">
        <v>159</v>
      </c>
      <c r="D122" s="139">
        <v>100</v>
      </c>
      <c r="E122" s="146">
        <v>30.62</v>
      </c>
      <c r="F122" s="35">
        <f t="shared" si="12"/>
        <v>30.62</v>
      </c>
      <c r="G122" s="141"/>
      <c r="H122" s="142"/>
      <c r="I122" s="37">
        <f t="shared" si="13"/>
        <v>0</v>
      </c>
      <c r="J122" s="143">
        <f t="shared" si="14"/>
        <v>0</v>
      </c>
      <c r="K122" s="169">
        <f t="shared" si="15"/>
        <v>0</v>
      </c>
    </row>
    <row r="123" spans="1:11" x14ac:dyDescent="0.3">
      <c r="A123" s="79"/>
      <c r="B123" s="138">
        <v>26240</v>
      </c>
      <c r="C123" s="47" t="s">
        <v>160</v>
      </c>
      <c r="D123" s="139">
        <v>32</v>
      </c>
      <c r="E123" s="146">
        <v>37.85</v>
      </c>
      <c r="F123" s="35">
        <f t="shared" si="12"/>
        <v>37.85</v>
      </c>
      <c r="G123" s="141"/>
      <c r="H123" s="142"/>
      <c r="I123" s="37">
        <f t="shared" si="13"/>
        <v>0</v>
      </c>
      <c r="J123" s="143">
        <f t="shared" si="14"/>
        <v>0</v>
      </c>
      <c r="K123" s="144">
        <f t="shared" si="15"/>
        <v>0</v>
      </c>
    </row>
    <row r="124" spans="1:11" ht="15" thickBot="1" x14ac:dyDescent="0.35">
      <c r="A124" s="200"/>
      <c r="B124" s="154"/>
      <c r="C124" s="112"/>
      <c r="D124" s="171"/>
      <c r="E124" s="172"/>
      <c r="F124" s="115"/>
      <c r="G124" s="141"/>
      <c r="H124" s="157"/>
      <c r="I124" s="62"/>
      <c r="J124" s="158"/>
      <c r="K124" s="159"/>
    </row>
    <row r="125" spans="1:11" x14ac:dyDescent="0.3">
      <c r="A125" s="92"/>
      <c r="B125" s="201">
        <v>20180</v>
      </c>
      <c r="C125" s="94" t="s">
        <v>161</v>
      </c>
      <c r="D125" s="178">
        <v>400</v>
      </c>
      <c r="E125" s="195">
        <v>1.57</v>
      </c>
      <c r="F125" s="162">
        <f t="shared" ref="F125:F131" si="16">E125-E125*($F$12)</f>
        <v>1.57</v>
      </c>
      <c r="G125" s="141"/>
      <c r="H125" s="202"/>
      <c r="I125" s="50">
        <f t="shared" ref="I125:I131" si="17">F125*($I$12)</f>
        <v>0</v>
      </c>
      <c r="J125" s="164">
        <f t="shared" ref="J125:J131" si="18">H125*F125</f>
        <v>0</v>
      </c>
      <c r="K125" s="165">
        <f t="shared" ref="K125:K131" si="19">H125*I125</f>
        <v>0</v>
      </c>
    </row>
    <row r="126" spans="1:11" x14ac:dyDescent="0.3">
      <c r="A126" s="23" t="s">
        <v>162</v>
      </c>
      <c r="B126" s="138">
        <v>22180</v>
      </c>
      <c r="C126" s="47" t="s">
        <v>163</v>
      </c>
      <c r="D126" s="139">
        <v>120</v>
      </c>
      <c r="E126" s="146">
        <v>3.72</v>
      </c>
      <c r="F126" s="35">
        <f t="shared" si="16"/>
        <v>3.72</v>
      </c>
      <c r="G126" s="141"/>
      <c r="H126" s="203"/>
      <c r="I126" s="37">
        <f t="shared" si="17"/>
        <v>0</v>
      </c>
      <c r="J126" s="143">
        <f t="shared" si="18"/>
        <v>0</v>
      </c>
      <c r="K126" s="144">
        <f t="shared" si="19"/>
        <v>0</v>
      </c>
    </row>
    <row r="127" spans="1:11" x14ac:dyDescent="0.3">
      <c r="A127" s="52"/>
      <c r="B127" s="138">
        <v>23180</v>
      </c>
      <c r="C127" s="47" t="s">
        <v>164</v>
      </c>
      <c r="D127" s="139">
        <v>60</v>
      </c>
      <c r="E127" s="146">
        <v>6.25</v>
      </c>
      <c r="F127" s="35">
        <f t="shared" si="16"/>
        <v>6.25</v>
      </c>
      <c r="G127" s="141"/>
      <c r="H127" s="203"/>
      <c r="I127" s="37">
        <f t="shared" si="17"/>
        <v>0</v>
      </c>
      <c r="J127" s="143">
        <f t="shared" si="18"/>
        <v>0</v>
      </c>
      <c r="K127" s="144">
        <f t="shared" si="19"/>
        <v>0</v>
      </c>
    </row>
    <row r="128" spans="1:11" x14ac:dyDescent="0.3">
      <c r="A128" s="52"/>
      <c r="B128" s="138">
        <v>24180</v>
      </c>
      <c r="C128" s="47" t="s">
        <v>165</v>
      </c>
      <c r="D128" s="139">
        <v>32</v>
      </c>
      <c r="E128" s="146">
        <v>25.75</v>
      </c>
      <c r="F128" s="35">
        <f t="shared" si="16"/>
        <v>25.75</v>
      </c>
      <c r="G128" s="141"/>
      <c r="H128" s="203"/>
      <c r="I128" s="37">
        <f t="shared" si="17"/>
        <v>0</v>
      </c>
      <c r="J128" s="143">
        <f t="shared" si="18"/>
        <v>0</v>
      </c>
      <c r="K128" s="144">
        <f t="shared" si="19"/>
        <v>0</v>
      </c>
    </row>
    <row r="129" spans="1:11" x14ac:dyDescent="0.3">
      <c r="A129" s="52"/>
      <c r="B129" s="138">
        <v>25180</v>
      </c>
      <c r="C129" s="47" t="s">
        <v>166</v>
      </c>
      <c r="D129" s="139">
        <v>18</v>
      </c>
      <c r="E129" s="146">
        <v>41.57</v>
      </c>
      <c r="F129" s="35">
        <f t="shared" si="16"/>
        <v>41.57</v>
      </c>
      <c r="G129" s="141"/>
      <c r="H129" s="203"/>
      <c r="I129" s="37">
        <f t="shared" si="17"/>
        <v>0</v>
      </c>
      <c r="J129" s="143">
        <f t="shared" si="18"/>
        <v>0</v>
      </c>
      <c r="K129" s="144">
        <f t="shared" si="19"/>
        <v>0</v>
      </c>
    </row>
    <row r="130" spans="1:11" x14ac:dyDescent="0.3">
      <c r="A130" s="52"/>
      <c r="B130" s="138">
        <v>26180</v>
      </c>
      <c r="C130" s="47" t="s">
        <v>167</v>
      </c>
      <c r="D130" s="139">
        <v>12</v>
      </c>
      <c r="E130" s="146">
        <v>75.28</v>
      </c>
      <c r="F130" s="35">
        <f t="shared" si="16"/>
        <v>75.28</v>
      </c>
      <c r="G130" s="141"/>
      <c r="H130" s="203"/>
      <c r="I130" s="37">
        <f t="shared" si="17"/>
        <v>0</v>
      </c>
      <c r="J130" s="143">
        <f t="shared" si="18"/>
        <v>0</v>
      </c>
      <c r="K130" s="144">
        <f t="shared" si="19"/>
        <v>0</v>
      </c>
    </row>
    <row r="131" spans="1:11" x14ac:dyDescent="0.3">
      <c r="A131" s="23"/>
      <c r="B131" s="191">
        <v>27180</v>
      </c>
      <c r="C131" s="87" t="s">
        <v>168</v>
      </c>
      <c r="D131" s="139">
        <v>8</v>
      </c>
      <c r="E131" s="146">
        <v>194.5</v>
      </c>
      <c r="F131" s="35">
        <f t="shared" si="16"/>
        <v>194.5</v>
      </c>
      <c r="G131" s="141"/>
      <c r="H131" s="204"/>
      <c r="I131" s="37">
        <f t="shared" si="17"/>
        <v>0</v>
      </c>
      <c r="J131" s="143">
        <f t="shared" si="18"/>
        <v>0</v>
      </c>
      <c r="K131" s="144">
        <f t="shared" si="19"/>
        <v>0</v>
      </c>
    </row>
    <row r="132" spans="1:11" ht="15" thickBot="1" x14ac:dyDescent="0.35">
      <c r="A132" s="23"/>
      <c r="B132" s="154"/>
      <c r="C132" s="112"/>
      <c r="D132" s="205"/>
      <c r="E132" s="172"/>
      <c r="F132" s="115"/>
      <c r="G132" s="141"/>
      <c r="H132" s="116"/>
      <c r="I132" s="174"/>
      <c r="J132" s="158"/>
      <c r="K132" s="159"/>
    </row>
    <row r="133" spans="1:11" x14ac:dyDescent="0.3">
      <c r="A133" s="185" t="s">
        <v>169</v>
      </c>
      <c r="B133" s="206">
        <v>21280</v>
      </c>
      <c r="C133" s="25" t="s">
        <v>170</v>
      </c>
      <c r="D133" s="139">
        <v>250</v>
      </c>
      <c r="E133" s="140">
        <v>2.42</v>
      </c>
      <c r="F133" s="162">
        <f t="shared" ref="F133:F138" si="20">E133-E133*($F$12)</f>
        <v>2.42</v>
      </c>
      <c r="G133" s="141"/>
      <c r="H133" s="187"/>
      <c r="I133" s="98">
        <f t="shared" ref="I133:I138" si="21">F133*($I$12)</f>
        <v>0</v>
      </c>
      <c r="J133" s="164">
        <f t="shared" ref="J133:J138" si="22">H133*F133</f>
        <v>0</v>
      </c>
      <c r="K133" s="165">
        <f t="shared" ref="K133:K138" si="23">H133*I133</f>
        <v>0</v>
      </c>
    </row>
    <row r="134" spans="1:11" x14ac:dyDescent="0.3">
      <c r="A134" s="52"/>
      <c r="B134" s="138">
        <v>23280</v>
      </c>
      <c r="C134" s="47" t="s">
        <v>171</v>
      </c>
      <c r="D134" s="139">
        <v>120</v>
      </c>
      <c r="E134" s="146">
        <v>5.0599999999999996</v>
      </c>
      <c r="F134" s="35">
        <f t="shared" si="20"/>
        <v>5.0599999999999996</v>
      </c>
      <c r="G134" s="141"/>
      <c r="H134" s="203"/>
      <c r="I134" s="37">
        <f t="shared" si="21"/>
        <v>0</v>
      </c>
      <c r="J134" s="143">
        <f t="shared" si="22"/>
        <v>0</v>
      </c>
      <c r="K134" s="144">
        <f t="shared" si="23"/>
        <v>0</v>
      </c>
    </row>
    <row r="135" spans="1:11" x14ac:dyDescent="0.3">
      <c r="A135" s="52"/>
      <c r="B135" s="138">
        <v>24280</v>
      </c>
      <c r="C135" s="47" t="s">
        <v>172</v>
      </c>
      <c r="D135" s="139">
        <v>54</v>
      </c>
      <c r="E135" s="146">
        <v>26.17</v>
      </c>
      <c r="F135" s="35">
        <f t="shared" si="20"/>
        <v>26.17</v>
      </c>
      <c r="G135" s="141"/>
      <c r="H135" s="203"/>
      <c r="I135" s="37">
        <f t="shared" si="21"/>
        <v>0</v>
      </c>
      <c r="J135" s="143">
        <f t="shared" si="22"/>
        <v>0</v>
      </c>
      <c r="K135" s="144">
        <f t="shared" si="23"/>
        <v>0</v>
      </c>
    </row>
    <row r="136" spans="1:11" x14ac:dyDescent="0.3">
      <c r="A136" s="52"/>
      <c r="B136" s="138">
        <v>25280</v>
      </c>
      <c r="C136" s="47" t="s">
        <v>173</v>
      </c>
      <c r="D136" s="139">
        <v>24</v>
      </c>
      <c r="E136" s="146">
        <v>45.54</v>
      </c>
      <c r="F136" s="35">
        <f t="shared" si="20"/>
        <v>45.54</v>
      </c>
      <c r="G136" s="141"/>
      <c r="H136" s="203"/>
      <c r="I136" s="37">
        <f t="shared" si="21"/>
        <v>0</v>
      </c>
      <c r="J136" s="143">
        <f t="shared" si="22"/>
        <v>0</v>
      </c>
      <c r="K136" s="144">
        <f t="shared" si="23"/>
        <v>0</v>
      </c>
    </row>
    <row r="137" spans="1:11" x14ac:dyDescent="0.3">
      <c r="A137" s="52"/>
      <c r="B137" s="138">
        <v>26280</v>
      </c>
      <c r="C137" s="47" t="s">
        <v>174</v>
      </c>
      <c r="D137" s="139">
        <v>12</v>
      </c>
      <c r="E137" s="146">
        <v>90.18</v>
      </c>
      <c r="F137" s="35">
        <f t="shared" si="20"/>
        <v>90.18</v>
      </c>
      <c r="G137" s="141"/>
      <c r="H137" s="203"/>
      <c r="I137" s="37">
        <f t="shared" si="21"/>
        <v>0</v>
      </c>
      <c r="J137" s="143">
        <f t="shared" si="22"/>
        <v>0</v>
      </c>
      <c r="K137" s="144">
        <f t="shared" si="23"/>
        <v>0</v>
      </c>
    </row>
    <row r="138" spans="1:11" x14ac:dyDescent="0.3">
      <c r="A138" s="52"/>
      <c r="B138" s="191">
        <v>27280</v>
      </c>
      <c r="C138" s="87" t="s">
        <v>175</v>
      </c>
      <c r="D138" s="139">
        <v>2</v>
      </c>
      <c r="E138" s="146">
        <v>213.2</v>
      </c>
      <c r="F138" s="35">
        <f t="shared" si="20"/>
        <v>213.2</v>
      </c>
      <c r="G138" s="141"/>
      <c r="H138" s="204"/>
      <c r="I138" s="37">
        <f t="shared" si="21"/>
        <v>0</v>
      </c>
      <c r="J138" s="143">
        <f t="shared" si="22"/>
        <v>0</v>
      </c>
      <c r="K138" s="144">
        <f t="shared" si="23"/>
        <v>0</v>
      </c>
    </row>
    <row r="139" spans="1:11" ht="15" thickBot="1" x14ac:dyDescent="0.35">
      <c r="A139" s="57"/>
      <c r="B139" s="154"/>
      <c r="C139" s="112"/>
      <c r="D139" s="171"/>
      <c r="E139" s="172"/>
      <c r="F139" s="35"/>
      <c r="G139" s="141"/>
      <c r="H139" s="116"/>
      <c r="I139" s="174"/>
      <c r="J139" s="158"/>
      <c r="K139" s="159"/>
    </row>
    <row r="140" spans="1:11" x14ac:dyDescent="0.3">
      <c r="A140" s="79" t="s">
        <v>176</v>
      </c>
      <c r="B140" s="93"/>
      <c r="C140" s="177"/>
      <c r="D140" s="178"/>
      <c r="E140" s="195"/>
      <c r="F140" s="69"/>
      <c r="G140" s="141"/>
      <c r="H140" s="186"/>
      <c r="I140" s="98"/>
      <c r="J140" s="164"/>
      <c r="K140" s="165"/>
    </row>
    <row r="141" spans="1:11" x14ac:dyDescent="0.3">
      <c r="A141" s="52"/>
      <c r="B141" s="24">
        <v>24283</v>
      </c>
      <c r="C141" s="207" t="s">
        <v>177</v>
      </c>
      <c r="D141" s="153">
        <v>1</v>
      </c>
      <c r="E141" s="146">
        <v>51.95</v>
      </c>
      <c r="F141" s="35">
        <f>E141-E141*($F$12)</f>
        <v>51.95</v>
      </c>
      <c r="G141" s="141"/>
      <c r="H141" s="187"/>
      <c r="I141" s="37">
        <f>F141*($I$12)</f>
        <v>0</v>
      </c>
      <c r="J141" s="143">
        <f>H141*F141</f>
        <v>0</v>
      </c>
      <c r="K141" s="144">
        <f>H141*I141</f>
        <v>0</v>
      </c>
    </row>
    <row r="142" spans="1:11" x14ac:dyDescent="0.3">
      <c r="A142" s="52"/>
      <c r="B142" s="24">
        <v>25283</v>
      </c>
      <c r="C142" s="207" t="s">
        <v>178</v>
      </c>
      <c r="D142" s="153">
        <v>1</v>
      </c>
      <c r="E142" s="146">
        <v>58.4</v>
      </c>
      <c r="F142" s="35">
        <f>E142-E142*($F$12)</f>
        <v>58.4</v>
      </c>
      <c r="G142" s="141"/>
      <c r="H142" s="187"/>
      <c r="I142" s="37">
        <f>F142*($I$12)</f>
        <v>0</v>
      </c>
      <c r="J142" s="143">
        <f>H142*F142</f>
        <v>0</v>
      </c>
      <c r="K142" s="144">
        <f>H142*I142</f>
        <v>0</v>
      </c>
    </row>
    <row r="143" spans="1:11" x14ac:dyDescent="0.3">
      <c r="A143" s="52"/>
      <c r="B143" s="24">
        <v>25284</v>
      </c>
      <c r="C143" s="207" t="s">
        <v>179</v>
      </c>
      <c r="D143" s="153">
        <v>1</v>
      </c>
      <c r="E143" s="146">
        <v>65.14</v>
      </c>
      <c r="F143" s="35">
        <f>E143-E143*($F$12)</f>
        <v>65.14</v>
      </c>
      <c r="G143" s="141"/>
      <c r="H143" s="187"/>
      <c r="I143" s="37">
        <f>F143*($I$12)</f>
        <v>0</v>
      </c>
      <c r="J143" s="143">
        <f>H143*F143</f>
        <v>0</v>
      </c>
      <c r="K143" s="144">
        <f>H143*I143</f>
        <v>0</v>
      </c>
    </row>
    <row r="144" spans="1:11" ht="15" thickBot="1" x14ac:dyDescent="0.35">
      <c r="A144" s="208"/>
      <c r="B144" s="111"/>
      <c r="C144" s="209"/>
      <c r="D144" s="171"/>
      <c r="E144" s="172"/>
      <c r="F144" s="115"/>
      <c r="G144" s="141"/>
      <c r="H144" s="173"/>
      <c r="I144" s="174"/>
      <c r="J144" s="158"/>
      <c r="K144" s="159"/>
    </row>
    <row r="145" spans="1:11" x14ac:dyDescent="0.3">
      <c r="A145" s="210" t="s">
        <v>180</v>
      </c>
      <c r="B145" s="24">
        <v>20410</v>
      </c>
      <c r="C145" s="207" t="s">
        <v>181</v>
      </c>
      <c r="D145" s="153">
        <v>288</v>
      </c>
      <c r="E145" s="140">
        <v>7.82</v>
      </c>
      <c r="F145" s="162">
        <f>E145-E145*($F$12)</f>
        <v>7.82</v>
      </c>
      <c r="G145" s="141"/>
      <c r="H145" s="187"/>
      <c r="I145" s="98">
        <f>F145*($I$12)</f>
        <v>0</v>
      </c>
      <c r="J145" s="164">
        <f>H145*F145</f>
        <v>0</v>
      </c>
      <c r="K145" s="165">
        <f>H145*I145</f>
        <v>0</v>
      </c>
    </row>
    <row r="146" spans="1:11" x14ac:dyDescent="0.3">
      <c r="A146" s="74"/>
      <c r="B146" s="46">
        <v>22410</v>
      </c>
      <c r="C146" s="181" t="s">
        <v>182</v>
      </c>
      <c r="D146" s="139">
        <v>100</v>
      </c>
      <c r="E146" s="146">
        <v>17.059999999999999</v>
      </c>
      <c r="F146" s="35">
        <f>E146-E146*($F$12)</f>
        <v>17.059999999999999</v>
      </c>
      <c r="G146" s="141"/>
      <c r="H146" s="203"/>
      <c r="I146" s="37">
        <f>F146*($I$12)</f>
        <v>0</v>
      </c>
      <c r="J146" s="143">
        <f>H146*F146</f>
        <v>0</v>
      </c>
      <c r="K146" s="169">
        <f>H146*I146</f>
        <v>0</v>
      </c>
    </row>
    <row r="147" spans="1:11" x14ac:dyDescent="0.3">
      <c r="A147" s="104"/>
      <c r="B147" s="46">
        <v>23410</v>
      </c>
      <c r="C147" s="181" t="s">
        <v>183</v>
      </c>
      <c r="D147" s="139">
        <v>48</v>
      </c>
      <c r="E147" s="146">
        <v>35.65</v>
      </c>
      <c r="F147" s="35">
        <f>E147-E147*($F$12)</f>
        <v>35.65</v>
      </c>
      <c r="G147" s="141"/>
      <c r="H147" s="203"/>
      <c r="I147" s="37">
        <f>F147*($I$12)</f>
        <v>0</v>
      </c>
      <c r="J147" s="143">
        <f>H147*F147</f>
        <v>0</v>
      </c>
      <c r="K147" s="169">
        <f>H147*I147</f>
        <v>0</v>
      </c>
    </row>
    <row r="148" spans="1:11" x14ac:dyDescent="0.3">
      <c r="A148" s="104"/>
      <c r="B148" s="46">
        <v>24400</v>
      </c>
      <c r="C148" s="181" t="s">
        <v>184</v>
      </c>
      <c r="D148" s="139">
        <v>1</v>
      </c>
      <c r="E148" s="146">
        <v>102.1</v>
      </c>
      <c r="F148" s="35">
        <f>E148-E148*($F$12)</f>
        <v>102.1</v>
      </c>
      <c r="G148" s="141"/>
      <c r="H148" s="203"/>
      <c r="I148" s="37">
        <f>F148*($I$12)</f>
        <v>0</v>
      </c>
      <c r="J148" s="143">
        <f>H148*F148</f>
        <v>0</v>
      </c>
      <c r="K148" s="169">
        <f>H148*I148</f>
        <v>0</v>
      </c>
    </row>
    <row r="149" spans="1:11" x14ac:dyDescent="0.3">
      <c r="A149" s="104"/>
      <c r="B149" s="46">
        <v>25400</v>
      </c>
      <c r="C149" s="181" t="s">
        <v>185</v>
      </c>
      <c r="D149" s="139">
        <v>1</v>
      </c>
      <c r="E149" s="146">
        <v>155.51</v>
      </c>
      <c r="F149" s="35">
        <f>E149-E149*($F$12)</f>
        <v>155.51</v>
      </c>
      <c r="G149" s="141"/>
      <c r="H149" s="203"/>
      <c r="I149" s="37">
        <f>F149*($I$12)</f>
        <v>0</v>
      </c>
      <c r="J149" s="143">
        <f>H149*F149</f>
        <v>0</v>
      </c>
      <c r="K149" s="169">
        <f>H149*I149</f>
        <v>0</v>
      </c>
    </row>
    <row r="150" spans="1:11" x14ac:dyDescent="0.3">
      <c r="A150" s="104"/>
      <c r="B150" s="46"/>
      <c r="C150" s="181"/>
      <c r="D150" s="155"/>
      <c r="E150" s="146"/>
      <c r="F150" s="35"/>
      <c r="G150" s="141"/>
      <c r="H150" s="203"/>
      <c r="I150" s="37"/>
      <c r="J150" s="143"/>
      <c r="K150" s="169"/>
    </row>
    <row r="151" spans="1:11" ht="15" thickBot="1" x14ac:dyDescent="0.35">
      <c r="A151" s="79"/>
      <c r="B151" s="65"/>
      <c r="C151" s="211"/>
      <c r="D151" s="171"/>
      <c r="E151" s="172"/>
      <c r="F151" s="35"/>
      <c r="G151" s="141"/>
      <c r="H151" s="212"/>
      <c r="I151" s="62"/>
      <c r="J151" s="158"/>
      <c r="K151" s="175"/>
    </row>
    <row r="152" spans="1:11" x14ac:dyDescent="0.3">
      <c r="A152" s="210" t="s">
        <v>186</v>
      </c>
      <c r="B152" s="93">
        <v>20440</v>
      </c>
      <c r="C152" s="177" t="s">
        <v>187</v>
      </c>
      <c r="D152" s="153">
        <v>600</v>
      </c>
      <c r="E152" s="146">
        <v>6.34</v>
      </c>
      <c r="F152" s="69">
        <f>E152-E152*($F$12)</f>
        <v>6.34</v>
      </c>
      <c r="G152" s="141"/>
      <c r="H152" s="186"/>
      <c r="I152" s="50">
        <f>F152*($I$12)</f>
        <v>0</v>
      </c>
      <c r="J152" s="164">
        <f>H152*F152</f>
        <v>0</v>
      </c>
      <c r="K152" s="180">
        <f>H152*I152</f>
        <v>0</v>
      </c>
    </row>
    <row r="153" spans="1:11" x14ac:dyDescent="0.3">
      <c r="A153" s="74"/>
      <c r="B153" s="46">
        <v>22440</v>
      </c>
      <c r="C153" s="181" t="s">
        <v>188</v>
      </c>
      <c r="D153" s="139">
        <v>216</v>
      </c>
      <c r="E153" s="213">
        <v>9.6199999999999992</v>
      </c>
      <c r="F153" s="35">
        <f>E153-E153*($F$12)</f>
        <v>9.6199999999999992</v>
      </c>
      <c r="G153" s="141"/>
      <c r="H153" s="203"/>
      <c r="I153" s="37">
        <f>F153*($I$12)</f>
        <v>0</v>
      </c>
      <c r="J153" s="143">
        <f>H153*F153</f>
        <v>0</v>
      </c>
      <c r="K153" s="169">
        <f>H153*I153</f>
        <v>0</v>
      </c>
    </row>
    <row r="154" spans="1:11" x14ac:dyDescent="0.3">
      <c r="A154" s="104"/>
      <c r="B154" s="46">
        <v>23440</v>
      </c>
      <c r="C154" s="181" t="s">
        <v>189</v>
      </c>
      <c r="D154" s="139">
        <v>90</v>
      </c>
      <c r="E154" s="146">
        <v>22.67</v>
      </c>
      <c r="F154" s="35">
        <f>E154-E154*($F$12)</f>
        <v>22.67</v>
      </c>
      <c r="G154" s="141"/>
      <c r="H154" s="203"/>
      <c r="I154" s="37">
        <f>F154*($I$12)</f>
        <v>0</v>
      </c>
      <c r="J154" s="143">
        <f>H154*F154</f>
        <v>0</v>
      </c>
      <c r="K154" s="169">
        <f>H154*I154</f>
        <v>0</v>
      </c>
    </row>
    <row r="155" spans="1:11" x14ac:dyDescent="0.3">
      <c r="A155" s="104"/>
      <c r="B155" s="86"/>
      <c r="C155" s="214"/>
      <c r="D155" s="155"/>
      <c r="E155" s="146"/>
      <c r="F155" s="35"/>
      <c r="G155" s="141"/>
      <c r="H155" s="204"/>
      <c r="I155" s="37"/>
      <c r="J155" s="143"/>
      <c r="K155" s="169"/>
    </row>
    <row r="156" spans="1:11" x14ac:dyDescent="0.3">
      <c r="A156" s="104"/>
      <c r="B156" s="86"/>
      <c r="C156" s="214"/>
      <c r="D156" s="155"/>
      <c r="E156" s="215"/>
      <c r="F156" s="35"/>
      <c r="G156" s="141"/>
      <c r="H156" s="204"/>
      <c r="I156" s="37"/>
      <c r="J156" s="143"/>
      <c r="K156" s="169"/>
    </row>
    <row r="157" spans="1:11" ht="15" thickBot="1" x14ac:dyDescent="0.35">
      <c r="A157" s="200"/>
      <c r="B157" s="111"/>
      <c r="C157" s="209"/>
      <c r="D157" s="171"/>
      <c r="E157" s="216"/>
      <c r="F157" s="35"/>
      <c r="G157" s="141"/>
      <c r="H157" s="173"/>
      <c r="I157" s="174"/>
      <c r="J157" s="158"/>
      <c r="K157" s="175"/>
    </row>
    <row r="158" spans="1:11" x14ac:dyDescent="0.3">
      <c r="A158" s="176" t="s">
        <v>190</v>
      </c>
      <c r="B158" s="24"/>
      <c r="C158" s="207"/>
      <c r="D158" s="153"/>
      <c r="E158" s="217"/>
      <c r="F158" s="69"/>
      <c r="G158" s="141"/>
      <c r="H158" s="187"/>
      <c r="I158" s="98"/>
      <c r="J158" s="164"/>
      <c r="K158" s="180"/>
    </row>
    <row r="159" spans="1:11" x14ac:dyDescent="0.3">
      <c r="A159" s="79"/>
      <c r="B159" s="46"/>
      <c r="C159" s="181"/>
      <c r="D159" s="139"/>
      <c r="E159" s="215"/>
      <c r="F159" s="35"/>
      <c r="G159" s="141"/>
      <c r="H159" s="203"/>
      <c r="I159" s="37"/>
      <c r="J159" s="143"/>
      <c r="K159" s="169"/>
    </row>
    <row r="160" spans="1:11" x14ac:dyDescent="0.3">
      <c r="A160" s="79"/>
      <c r="B160" s="51">
        <v>20160</v>
      </c>
      <c r="C160" s="218" t="s">
        <v>191</v>
      </c>
      <c r="D160" s="219">
        <v>102</v>
      </c>
      <c r="E160" s="215">
        <v>5.47</v>
      </c>
      <c r="F160" s="35">
        <f>E160-E160*($F$12)</f>
        <v>5.47</v>
      </c>
      <c r="G160" s="141"/>
      <c r="H160" s="203"/>
      <c r="I160" s="37">
        <f>F160*($I$12)</f>
        <v>0</v>
      </c>
      <c r="J160" s="143">
        <f>H160*F160</f>
        <v>0</v>
      </c>
      <c r="K160" s="169">
        <f>H160*I160</f>
        <v>0</v>
      </c>
    </row>
    <row r="161" spans="1:11" x14ac:dyDescent="0.3">
      <c r="A161" s="79"/>
      <c r="B161" s="46">
        <v>24160</v>
      </c>
      <c r="C161" s="181" t="s">
        <v>192</v>
      </c>
      <c r="D161" s="139">
        <v>10</v>
      </c>
      <c r="E161" s="215">
        <v>173.59</v>
      </c>
      <c r="F161" s="35">
        <f>E161-E161*($F$12)</f>
        <v>173.59</v>
      </c>
      <c r="G161" s="141"/>
      <c r="H161" s="203"/>
      <c r="I161" s="37">
        <f>F161*($I$12)</f>
        <v>0</v>
      </c>
      <c r="J161" s="143">
        <f>H161*F161</f>
        <v>0</v>
      </c>
      <c r="K161" s="169">
        <f>H161*I161</f>
        <v>0</v>
      </c>
    </row>
    <row r="162" spans="1:11" x14ac:dyDescent="0.3">
      <c r="A162" s="79"/>
      <c r="B162" s="46"/>
      <c r="C162" s="181"/>
      <c r="D162" s="139"/>
      <c r="E162" s="215"/>
      <c r="F162" s="35"/>
      <c r="G162" s="141"/>
      <c r="H162" s="203"/>
      <c r="I162" s="37"/>
      <c r="J162" s="143"/>
      <c r="K162" s="169"/>
    </row>
    <row r="163" spans="1:11" x14ac:dyDescent="0.3">
      <c r="A163" s="79"/>
      <c r="B163" s="46"/>
      <c r="C163" s="181"/>
      <c r="D163" s="139"/>
      <c r="E163" s="215"/>
      <c r="F163" s="35"/>
      <c r="G163" s="141"/>
      <c r="H163" s="203"/>
      <c r="I163" s="37"/>
      <c r="J163" s="143"/>
      <c r="K163" s="169"/>
    </row>
    <row r="164" spans="1:11" ht="15" thickBot="1" x14ac:dyDescent="0.35">
      <c r="A164" s="104"/>
      <c r="B164" s="111"/>
      <c r="C164" s="209"/>
      <c r="D164" s="171"/>
      <c r="E164" s="216"/>
      <c r="F164" s="115"/>
      <c r="G164" s="133"/>
      <c r="H164" s="173"/>
      <c r="I164" s="62"/>
      <c r="J164" s="158"/>
      <c r="K164" s="175"/>
    </row>
    <row r="165" spans="1:11" x14ac:dyDescent="0.3">
      <c r="A165" s="176" t="s">
        <v>190</v>
      </c>
      <c r="B165" s="93">
        <v>20161</v>
      </c>
      <c r="C165" s="207" t="s">
        <v>191</v>
      </c>
      <c r="D165" s="153">
        <v>102</v>
      </c>
      <c r="E165" s="220">
        <v>15.59</v>
      </c>
      <c r="F165" s="162">
        <f>E165-E165*($F$12)</f>
        <v>15.59</v>
      </c>
      <c r="G165" s="133"/>
      <c r="H165" s="186"/>
      <c r="I165" s="50">
        <f>F165*($I$12)</f>
        <v>0</v>
      </c>
      <c r="J165" s="164">
        <f>H165*F165</f>
        <v>0</v>
      </c>
      <c r="K165" s="180">
        <f>H165*I165</f>
        <v>0</v>
      </c>
    </row>
    <row r="166" spans="1:11" x14ac:dyDescent="0.3">
      <c r="A166" s="104"/>
      <c r="B166" s="46">
        <v>22160</v>
      </c>
      <c r="C166" s="181" t="s">
        <v>193</v>
      </c>
      <c r="D166" s="153">
        <v>44</v>
      </c>
      <c r="E166" s="221">
        <v>20.45</v>
      </c>
      <c r="F166" s="35">
        <f>E166-E166*($F$12)</f>
        <v>20.45</v>
      </c>
      <c r="G166" s="133"/>
      <c r="H166" s="203"/>
      <c r="I166" s="37">
        <f>F166*($I$12)</f>
        <v>0</v>
      </c>
      <c r="J166" s="143">
        <f>H166*F166</f>
        <v>0</v>
      </c>
      <c r="K166" s="169">
        <f>H166*I166</f>
        <v>0</v>
      </c>
    </row>
    <row r="167" spans="1:11" x14ac:dyDescent="0.3">
      <c r="A167" s="104"/>
      <c r="B167" s="46">
        <v>23160</v>
      </c>
      <c r="C167" s="181" t="s">
        <v>194</v>
      </c>
      <c r="D167" s="153">
        <v>22</v>
      </c>
      <c r="E167" s="221">
        <v>48.04</v>
      </c>
      <c r="F167" s="35">
        <f>E167-E167*($F$12)</f>
        <v>48.04</v>
      </c>
      <c r="G167" s="133"/>
      <c r="H167" s="203"/>
      <c r="I167" s="37">
        <f>F167*($I$12)</f>
        <v>0</v>
      </c>
      <c r="J167" s="143">
        <f>H167*F167</f>
        <v>0</v>
      </c>
      <c r="K167" s="169">
        <f>H167*I167</f>
        <v>0</v>
      </c>
    </row>
    <row r="168" spans="1:11" x14ac:dyDescent="0.3">
      <c r="A168" s="104"/>
      <c r="B168" s="46"/>
      <c r="C168" s="181"/>
      <c r="D168" s="155"/>
      <c r="E168" s="221"/>
      <c r="F168" s="35"/>
      <c r="G168" s="133"/>
      <c r="H168" s="203"/>
      <c r="I168" s="37"/>
      <c r="J168" s="143"/>
      <c r="K168" s="169"/>
    </row>
    <row r="169" spans="1:11" ht="15" thickBot="1" x14ac:dyDescent="0.35">
      <c r="A169" s="208"/>
      <c r="B169" s="58"/>
      <c r="C169" s="183"/>
      <c r="D169" s="171"/>
      <c r="E169" s="222"/>
      <c r="F169" s="115"/>
      <c r="G169" s="133"/>
      <c r="H169" s="223"/>
      <c r="I169" s="62"/>
      <c r="J169" s="158"/>
      <c r="K169" s="175"/>
    </row>
    <row r="170" spans="1:11" ht="21.6" thickBot="1" x14ac:dyDescent="0.35">
      <c r="C170" s="118"/>
      <c r="E170" s="119"/>
      <c r="F170" s="120"/>
      <c r="G170" s="121"/>
      <c r="I170" s="122"/>
      <c r="J170" s="123">
        <f>SUM(J14:J169)</f>
        <v>0</v>
      </c>
      <c r="K170" s="124">
        <f>SUM(K14:K169)</f>
        <v>0</v>
      </c>
    </row>
    <row r="171" spans="1:11" ht="15" thickBot="1" x14ac:dyDescent="0.35">
      <c r="A171" s="5"/>
      <c r="B171" s="5"/>
      <c r="C171" s="125"/>
      <c r="D171" s="5"/>
      <c r="E171" s="110"/>
      <c r="F171" s="5"/>
      <c r="G171" s="126"/>
      <c r="H171" s="5"/>
      <c r="I171" s="5"/>
      <c r="J171" s="5"/>
      <c r="K171" s="5"/>
    </row>
    <row r="172" spans="1:11" x14ac:dyDescent="0.3">
      <c r="A172" s="127" t="s">
        <v>78</v>
      </c>
      <c r="B172" s="128"/>
      <c r="C172" s="128"/>
      <c r="D172" s="128"/>
      <c r="E172" s="128"/>
      <c r="F172" s="128"/>
      <c r="G172" s="128"/>
      <c r="H172" s="128"/>
      <c r="I172" s="128"/>
    </row>
  </sheetData>
  <mergeCells count="9">
    <mergeCell ref="A145:A146"/>
    <mergeCell ref="A152:A153"/>
    <mergeCell ref="A9:K9"/>
    <mergeCell ref="A11:A12"/>
    <mergeCell ref="B11:B12"/>
    <mergeCell ref="C11:C12"/>
    <mergeCell ref="D11:D12"/>
    <mergeCell ref="J11:J12"/>
    <mergeCell ref="K11:K12"/>
  </mergeCells>
  <hyperlinks>
    <hyperlink ref="H7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Нар.трубы ПВХ Magnaplast</vt:lpstr>
      <vt:lpstr>Нар.фитинги ПВХ Magnaplast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2018-06-20T07:04:13Z</dcterms:modified>
</cp:coreProperties>
</file>