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Хомуты Aquer 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4" l="1"/>
  <c r="G31" i="4" s="1"/>
  <c r="J31" i="4" l="1"/>
  <c r="L31" i="4" s="1"/>
  <c r="K31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J30" i="4" l="1"/>
  <c r="L30" i="4" s="1"/>
  <c r="K30" i="4"/>
  <c r="J28" i="4"/>
  <c r="L28" i="4" s="1"/>
  <c r="K28" i="4"/>
  <c r="J26" i="4"/>
  <c r="L26" i="4" s="1"/>
  <c r="K26" i="4"/>
  <c r="J24" i="4"/>
  <c r="L24" i="4" s="1"/>
  <c r="K24" i="4"/>
  <c r="J22" i="4"/>
  <c r="L22" i="4" s="1"/>
  <c r="K22" i="4"/>
  <c r="J20" i="4"/>
  <c r="L20" i="4" s="1"/>
  <c r="K20" i="4"/>
  <c r="J18" i="4"/>
  <c r="L18" i="4" s="1"/>
  <c r="K18" i="4"/>
  <c r="J16" i="4"/>
  <c r="L16" i="4" s="1"/>
  <c r="K16" i="4"/>
  <c r="J14" i="4"/>
  <c r="L14" i="4" s="1"/>
  <c r="K14" i="4"/>
  <c r="J29" i="4"/>
  <c r="L29" i="4" s="1"/>
  <c r="K29" i="4"/>
  <c r="J27" i="4"/>
  <c r="L27" i="4" s="1"/>
  <c r="K27" i="4"/>
  <c r="J25" i="4"/>
  <c r="L25" i="4" s="1"/>
  <c r="K25" i="4"/>
  <c r="J23" i="4"/>
  <c r="L23" i="4" s="1"/>
  <c r="K23" i="4"/>
  <c r="J21" i="4"/>
  <c r="L21" i="4" s="1"/>
  <c r="K21" i="4"/>
  <c r="J19" i="4"/>
  <c r="L19" i="4" s="1"/>
  <c r="K19" i="4"/>
  <c r="J17" i="4"/>
  <c r="L17" i="4" s="1"/>
  <c r="K17" i="4"/>
  <c r="J15" i="4"/>
  <c r="L15" i="4" s="1"/>
  <c r="K15" i="4"/>
  <c r="J13" i="4"/>
  <c r="L13" i="4" s="1"/>
  <c r="L32" i="4" s="1"/>
  <c r="K13" i="4"/>
  <c r="K32" i="4" s="1"/>
</calcChain>
</file>

<file path=xl/sharedStrings.xml><?xml version="1.0" encoding="utf-8"?>
<sst xmlns="http://schemas.openxmlformats.org/spreadsheetml/2006/main" count="61" uniqueCount="57">
  <si>
    <t xml:space="preserve">          МП ООО "ОЛДИМ"            </t>
  </si>
  <si>
    <t xml:space="preserve">          г.Киев, ул. Коноплянская, 12</t>
  </si>
  <si>
    <t xml:space="preserve">          тел.: (044) 461-82-30, т/ф.: 461-82-28</t>
  </si>
  <si>
    <t xml:space="preserve">          г.Одесса, Николаевская дорога, 124</t>
  </si>
  <si>
    <t xml:space="preserve">          тел. (048) 238-60-98, т/ф. 778-64-19</t>
  </si>
  <si>
    <t xml:space="preserve">          e-mail: oldim@i.ua</t>
  </si>
  <si>
    <t xml:space="preserve">          www.oldim.kiev.ua</t>
  </si>
  <si>
    <t>Металлические оцинкованные зажимы Aquer (Польша)</t>
  </si>
  <si>
    <t>Наименование</t>
  </si>
  <si>
    <t>Код</t>
  </si>
  <si>
    <t>Размер</t>
  </si>
  <si>
    <t xml:space="preserve">Количество в упаковке 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</si>
  <si>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</si>
  <si>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</si>
  <si>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</si>
  <si>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</si>
  <si>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</si>
  <si>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</si>
  <si>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</si>
  <si>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</si>
  <si>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t>Металические оцинкованные хомуты с резиновой прокладкой для труб с болтом и дюбелем</t>
  </si>
  <si>
    <t>OMG3/8</t>
  </si>
  <si>
    <t>3/8" 15-18 M8</t>
  </si>
  <si>
    <t>OMG1/2</t>
  </si>
  <si>
    <t>1/2" 20-24 M8</t>
  </si>
  <si>
    <t>OMG3/4</t>
  </si>
  <si>
    <t>3/4" 25-29 M8</t>
  </si>
  <si>
    <t>OMG1</t>
  </si>
  <si>
    <t>1" 32-37 M8</t>
  </si>
  <si>
    <t>OMG5/4</t>
  </si>
  <si>
    <t>5/4" 40-45 M8</t>
  </si>
  <si>
    <t>OMG6/4</t>
  </si>
  <si>
    <t>6/4" 47-52 M8</t>
  </si>
  <si>
    <t>OMG2</t>
  </si>
  <si>
    <t>2" 58-62 M8</t>
  </si>
  <si>
    <t>OMG2 1/2</t>
  </si>
  <si>
    <t>2 1/2" 75-80M8</t>
  </si>
  <si>
    <t>OMG3</t>
  </si>
  <si>
    <t>3" 87-93 M8</t>
  </si>
  <si>
    <t>OMG4 (100)</t>
  </si>
  <si>
    <t>4" 106-111 M8</t>
  </si>
  <si>
    <t>OMG 4 (120)</t>
  </si>
  <si>
    <t>OMG 4 М8/М10</t>
  </si>
  <si>
    <t>4" 106-111 M8/10</t>
  </si>
  <si>
    <t>OMG5</t>
  </si>
  <si>
    <t>5" 122-127 M8</t>
  </si>
  <si>
    <t>OMG6</t>
  </si>
  <si>
    <t>6" 155-162 M8</t>
  </si>
  <si>
    <t>OMG8</t>
  </si>
  <si>
    <t>8" 195-205 M8</t>
  </si>
  <si>
    <t>Металические оцинкованные хомуты для труб с резиновой прокладкой</t>
  </si>
  <si>
    <t>OGG5/4 M8</t>
  </si>
  <si>
    <t>OGG6/4 M8</t>
  </si>
  <si>
    <t>OGG4 M8/10</t>
  </si>
  <si>
    <t>OGG6 M8/10</t>
  </si>
  <si>
    <t>6" 155-162 M8/10</t>
  </si>
  <si>
    <t>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</si>
</sst>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\ [$€-1]"/>
    <numFmt numFmtId="166" formatCode="_-* #,##0.00\ [$€-1]_-;\-* #,##0.00\ [$€-1]_-;_-* &quot;-&quot;??\ [$€-1]_-"/>
  </numFmts>
  <fonts count="22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9"/>
      <name val="Arial Cyr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color indexed="12"/>
      <name val="Arial Cyr"/>
      <charset val="204"/>
    </font>
    <font>
      <sz val="9"/>
      <color indexed="12"/>
      <name val="Arial Cyr"/>
      <charset val="204"/>
    </font>
    <font>
      <b/>
      <sz val="1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 CE"/>
      <charset val="204"/>
    </font>
    <font>
      <sz val="10"/>
      <name val="Arial"/>
      <family val="2"/>
      <charset val="238"/>
    </font>
    <font>
      <b/>
      <sz val="16"/>
      <name val="Calibri"/>
      <family val="2"/>
      <charset val="204"/>
    </font>
    <font>
      <sz val="11"/>
      <name val="Arial CE"/>
      <charset val="238"/>
    </font>
    <font>
      <b/>
      <sz val="11"/>
      <name val="Cambria"/>
      <family val="1"/>
      <charset val="204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7" fillId="0" borderId="0"/>
    <xf numFmtId="0" fontId="13" fillId="0" borderId="0"/>
    <xf numFmtId="0" fontId="18" fillId="0" borderId="0"/>
    <xf numFmtId="0" fontId="13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/>
  </cellStyleXfs>
  <cellXfs count="78">
    <xf numFmtId="0" fontId="0" fillId="0" borderId="0" xfId="0"/>
    <xf numFmtId="0" fontId="1" fillId="0" borderId="0" xfId="1"/>
    <xf numFmtId="1" fontId="2" fillId="0" borderId="0" xfId="0" applyNumberFormat="1" applyFont="1" applyAlignment="1"/>
    <xf numFmtId="0" fontId="3" fillId="0" borderId="0" xfId="0" applyFont="1" applyAlignment="1"/>
    <xf numFmtId="1" fontId="4" fillId="0" borderId="0" xfId="0" applyNumberFormat="1" applyFont="1" applyAlignment="1"/>
    <xf numFmtId="0" fontId="2" fillId="0" borderId="0" xfId="0" applyFont="1" applyAlignment="1"/>
    <xf numFmtId="1" fontId="5" fillId="0" borderId="0" xfId="0" applyNumberFormat="1" applyFont="1" applyAlignment="1"/>
    <xf numFmtId="1" fontId="5" fillId="0" borderId="0" xfId="0" applyNumberFormat="1" applyFont="1" applyBorder="1" applyAlignment="1"/>
    <xf numFmtId="1" fontId="7" fillId="0" borderId="0" xfId="2" applyNumberFormat="1" applyFont="1" applyBorder="1" applyAlignment="1" applyProtection="1"/>
    <xf numFmtId="1" fontId="8" fillId="0" borderId="0" xfId="2" applyNumberFormat="1" applyFont="1" applyBorder="1" applyAlignment="1" applyProtection="1"/>
    <xf numFmtId="0" fontId="1" fillId="0" borderId="1" xfId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0" xfId="0" applyFill="1"/>
    <xf numFmtId="0" fontId="10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164" fontId="10" fillId="3" borderId="5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10" fontId="10" fillId="3" borderId="4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65" fontId="12" fillId="4" borderId="8" xfId="1" applyNumberFormat="1" applyFont="1" applyFill="1" applyBorder="1" applyAlignment="1">
      <alignment horizontal="center"/>
    </xf>
    <xf numFmtId="165" fontId="13" fillId="0" borderId="5" xfId="1" applyNumberFormat="1" applyFont="1" applyFill="1" applyBorder="1" applyAlignment="1">
      <alignment horizontal="center" vertical="center" wrapText="1"/>
    </xf>
    <xf numFmtId="0" fontId="1" fillId="0" borderId="9" xfId="1" applyBorder="1"/>
    <xf numFmtId="2" fontId="13" fillId="0" borderId="7" xfId="1" applyNumberFormat="1" applyFont="1" applyFill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165" fontId="12" fillId="4" borderId="12" xfId="1" applyNumberFormat="1" applyFont="1" applyFill="1" applyBorder="1" applyAlignment="1">
      <alignment horizontal="center"/>
    </xf>
    <xf numFmtId="165" fontId="13" fillId="0" borderId="11" xfId="1" applyNumberFormat="1" applyFont="1" applyFill="1" applyBorder="1" applyAlignment="1">
      <alignment horizontal="center" vertical="center" wrapText="1"/>
    </xf>
    <xf numFmtId="0" fontId="1" fillId="0" borderId="13" xfId="1" applyBorder="1"/>
    <xf numFmtId="2" fontId="13" fillId="0" borderId="11" xfId="1" applyNumberFormat="1" applyFont="1" applyFill="1" applyBorder="1" applyAlignment="1">
      <alignment horizontal="center" vertical="center" wrapText="1"/>
    </xf>
    <xf numFmtId="2" fontId="1" fillId="0" borderId="11" xfId="1" applyNumberForma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65" fontId="13" fillId="0" borderId="15" xfId="1" applyNumberFormat="1" applyFont="1" applyFill="1" applyBorder="1" applyAlignment="1">
      <alignment horizontal="center" vertical="center" wrapText="1"/>
    </xf>
    <xf numFmtId="165" fontId="13" fillId="0" borderId="10" xfId="1" applyNumberFormat="1" applyFont="1" applyFill="1" applyBorder="1" applyAlignment="1">
      <alignment horizontal="center" vertical="center" wrapText="1"/>
    </xf>
    <xf numFmtId="0" fontId="1" fillId="0" borderId="16" xfId="1" applyBorder="1"/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165" fontId="12" fillId="4" borderId="16" xfId="1" applyNumberFormat="1" applyFont="1" applyFill="1" applyBorder="1" applyAlignment="1">
      <alignment horizontal="center"/>
    </xf>
    <xf numFmtId="165" fontId="13" fillId="0" borderId="17" xfId="1" applyNumberFormat="1" applyFont="1" applyFill="1" applyBorder="1" applyAlignment="1">
      <alignment horizontal="center" vertical="center" wrapText="1"/>
    </xf>
    <xf numFmtId="0" fontId="1" fillId="0" borderId="18" xfId="1" applyBorder="1"/>
    <xf numFmtId="2" fontId="13" fillId="0" borderId="17" xfId="1" applyNumberFormat="1" applyFont="1" applyFill="1" applyBorder="1" applyAlignment="1">
      <alignment horizontal="center" vertical="center" wrapText="1"/>
    </xf>
    <xf numFmtId="2" fontId="1" fillId="0" borderId="19" xfId="1" applyNumberFormat="1" applyBorder="1" applyAlignment="1">
      <alignment horizontal="center" vertical="center"/>
    </xf>
    <xf numFmtId="2" fontId="1" fillId="0" borderId="20" xfId="1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12" fillId="4" borderId="21" xfId="1" applyNumberFormat="1" applyFont="1" applyFill="1" applyBorder="1" applyAlignment="1">
      <alignment horizontal="center"/>
    </xf>
    <xf numFmtId="0" fontId="1" fillId="0" borderId="22" xfId="1" applyBorder="1"/>
    <xf numFmtId="2" fontId="13" fillId="0" borderId="19" xfId="1" applyNumberFormat="1" applyFont="1" applyFill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2" fillId="4" borderId="11" xfId="1" applyNumberFormat="1" applyFont="1" applyFill="1" applyBorder="1" applyAlignment="1">
      <alignment horizontal="center"/>
    </xf>
    <xf numFmtId="165" fontId="13" fillId="0" borderId="19" xfId="1" applyNumberFormat="1" applyFont="1" applyFill="1" applyBorder="1" applyAlignment="1">
      <alignment horizontal="center" vertical="center" wrapText="1"/>
    </xf>
    <xf numFmtId="165" fontId="12" fillId="4" borderId="19" xfId="1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5" fontId="12" fillId="4" borderId="17" xfId="1" applyNumberFormat="1" applyFont="1" applyFill="1" applyBorder="1" applyAlignment="1">
      <alignment horizontal="center"/>
    </xf>
    <xf numFmtId="0" fontId="1" fillId="0" borderId="10" xfId="1" applyBorder="1"/>
    <xf numFmtId="0" fontId="1" fillId="0" borderId="23" xfId="1" applyBorder="1"/>
    <xf numFmtId="2" fontId="1" fillId="0" borderId="17" xfId="1" applyNumberFormat="1" applyBorder="1" applyAlignment="1">
      <alignment horizontal="center" vertical="center"/>
    </xf>
    <xf numFmtId="0" fontId="1" fillId="0" borderId="24" xfId="1" applyBorder="1"/>
    <xf numFmtId="0" fontId="14" fillId="0" borderId="0" xfId="1" applyFont="1" applyAlignment="1">
      <alignment horizontal="center" vertical="center"/>
    </xf>
    <xf numFmtId="0" fontId="1" fillId="0" borderId="25" xfId="1" applyBorder="1"/>
    <xf numFmtId="2" fontId="15" fillId="5" borderId="26" xfId="1" applyNumberFormat="1" applyFont="1" applyFill="1" applyBorder="1" applyAlignment="1">
      <alignment horizontal="center" vertical="center"/>
    </xf>
    <xf numFmtId="2" fontId="15" fillId="5" borderId="6" xfId="1" applyNumberFormat="1" applyFont="1" applyFill="1" applyBorder="1" applyAlignment="1">
      <alignment horizontal="center" vertical="center"/>
    </xf>
    <xf numFmtId="0" fontId="1" fillId="0" borderId="3" xfId="1" applyBorder="1"/>
    <xf numFmtId="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4">
    <cellStyle name="Euro" xfId="3"/>
    <cellStyle name="Normalny 2" xfId="4"/>
    <cellStyle name="Normalny 2 2" xfId="5"/>
    <cellStyle name="Normalny 3" xfId="6"/>
    <cellStyle name="Normalny 3 2" xfId="7"/>
    <cellStyle name="Normalny 3 2 2" xfId="8"/>
    <cellStyle name="Normalny 7" xfId="9"/>
    <cellStyle name="Procentowy 2" xfId="10"/>
    <cellStyle name="Procentowy 3" xfId="11"/>
    <cellStyle name="Гиперссылка" xfId="2" builtinId="8"/>
    <cellStyle name="Гиперссылка 2" xfId="12"/>
    <cellStyle name="Обычный" xfId="0" builtinId="0"/>
    <cellStyle name="Обычный 2" xfId="1"/>
    <cellStyle name="Обычн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9524</xdr:rowOff>
    </xdr:from>
    <xdr:to>
      <xdr:col>0</xdr:col>
      <xdr:colOff>1263111</xdr:colOff>
      <xdr:row>21</xdr:row>
      <xdr:rowOff>161924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4"/>
          <a:ext cx="1263111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66674</xdr:rowOff>
    </xdr:from>
    <xdr:to>
      <xdr:col>2</xdr:col>
      <xdr:colOff>668268</xdr:colOff>
      <xdr:row>7</xdr:row>
      <xdr:rowOff>57150</xdr:rowOff>
    </xdr:to>
    <xdr:pic>
      <xdr:nvPicPr>
        <xdr:cNvPr id="3" name="Picture 669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078093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866775</xdr:colOff>
      <xdr:row>3</xdr:row>
      <xdr:rowOff>38101</xdr:rowOff>
    </xdr:from>
    <xdr:to>
      <xdr:col>4</xdr:col>
      <xdr:colOff>725110</xdr:colOff>
      <xdr:row>7</xdr:row>
      <xdr:rowOff>114301</xdr:rowOff>
    </xdr:to>
    <xdr:pic>
      <xdr:nvPicPr>
        <xdr:cNvPr id="4" name="Picture 7" descr="aquer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523876"/>
          <a:ext cx="95371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27</xdr:row>
      <xdr:rowOff>76200</xdr:rowOff>
    </xdr:from>
    <xdr:to>
      <xdr:col>0</xdr:col>
      <xdr:colOff>1000125</xdr:colOff>
      <xdr:row>30</xdr:row>
      <xdr:rowOff>136056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8600" y="4886325"/>
          <a:ext cx="771525" cy="6599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\&#1090;&#1077;&#1088;&#1084;&#1080;&#1085;&#1072;&#1083;\&#1055;&#1056;&#1040;&#1049;&#1057;&#1067;%2001.03.2016\OLDIM_&#1087;&#1088;&#1072;&#1081;&#1089;_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Вн.кан. ПП Украина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Коллектора"/>
      <sheetName val="Pex"/>
      <sheetName val="Радиаторы Mastas"/>
      <sheetName val="Радиаторы Brugman"/>
      <sheetName val="Запорная арматура"/>
      <sheetName val="Хомуты Aquer "/>
      <sheetName val="Хомуты Walraven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-kiev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"/>
  <sheetViews>
    <sheetView tabSelected="1" workbookViewId="0">
      <selection activeCell="N15" sqref="N15"/>
    </sheetView>
  </sheetViews>
  <sheetFormatPr defaultRowHeight="12.75"/>
  <cols>
    <col min="1" max="1" width="19.42578125" style="1" customWidth="1"/>
    <col min="2" max="2" width="18.85546875" style="1" customWidth="1"/>
    <col min="3" max="3" width="15.140625" style="1" customWidth="1"/>
    <col min="4" max="4" width="16.42578125" style="1" customWidth="1"/>
    <col min="5" max="5" width="11.85546875" style="1" customWidth="1"/>
    <col min="6" max="16384" width="9.140625" style="1"/>
  </cols>
  <sheetData>
    <row r="1" spans="1:12">
      <c r="H1" s="2" t="s">
        <v>0</v>
      </c>
      <c r="I1" s="3"/>
    </row>
    <row r="2" spans="1:12">
      <c r="H2" s="4" t="s">
        <v>1</v>
      </c>
      <c r="I2" s="5"/>
    </row>
    <row r="3" spans="1:12">
      <c r="H3" s="6" t="s">
        <v>2</v>
      </c>
      <c r="I3" s="5"/>
    </row>
    <row r="4" spans="1:12">
      <c r="H4" s="6" t="s">
        <v>3</v>
      </c>
      <c r="I4" s="3"/>
    </row>
    <row r="5" spans="1:12">
      <c r="H5" s="7" t="s">
        <v>4</v>
      </c>
      <c r="I5" s="7"/>
    </row>
    <row r="6" spans="1:12">
      <c r="H6" s="6" t="s">
        <v>5</v>
      </c>
      <c r="I6" s="5"/>
    </row>
    <row r="7" spans="1:12">
      <c r="H7" s="8" t="s">
        <v>6</v>
      </c>
      <c r="I7" s="9"/>
    </row>
    <row r="8" spans="1:12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13" customFormat="1" ht="20.25" customHeight="1" thickBot="1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3.5" thickBot="1"/>
    <row r="11" spans="1:12" ht="13.5" thickBot="1">
      <c r="A11" s="14" t="s">
        <v>8</v>
      </c>
      <c r="B11" s="14"/>
      <c r="C11" s="14" t="s">
        <v>9</v>
      </c>
      <c r="D11" s="15" t="s">
        <v>10</v>
      </c>
      <c r="E11" s="16" t="s">
        <v>11</v>
      </c>
      <c r="F11" s="17" t="s">
        <v>12</v>
      </c>
      <c r="G11" s="18" t="s">
        <v>13</v>
      </c>
      <c r="H11" s="19"/>
      <c r="I11" s="20" t="s">
        <v>14</v>
      </c>
      <c r="J11" s="21" t="s">
        <v>15</v>
      </c>
      <c r="K11" s="15" t="s">
        <v>16</v>
      </c>
      <c r="L11" s="15" t="s">
        <v>17</v>
      </c>
    </row>
    <row r="12" spans="1:12" ht="15" thickBot="1">
      <c r="A12" s="14"/>
      <c r="B12" s="14"/>
      <c r="C12" s="14"/>
      <c r="D12" s="15"/>
      <c r="E12" s="22"/>
      <c r="F12" s="23" t="s">
        <v>18</v>
      </c>
      <c r="G12" s="24">
        <f>[1]Олдим!E39</f>
        <v>0</v>
      </c>
      <c r="H12" s="19"/>
      <c r="I12" s="20" t="s">
        <v>19</v>
      </c>
      <c r="J12" s="25">
        <v>0</v>
      </c>
      <c r="K12" s="15"/>
      <c r="L12" s="15"/>
    </row>
    <row r="13" spans="1:12" ht="14.25" customHeight="1">
      <c r="B13" s="26" t="s">
        <v>20</v>
      </c>
      <c r="C13" s="27" t="s">
        <v>21</v>
      </c>
      <c r="D13" s="28" t="s">
        <v>22</v>
      </c>
      <c r="E13" s="28">
        <v>100</v>
      </c>
      <c r="F13" s="29">
        <v>0.28999999999999998</v>
      </c>
      <c r="G13" s="30">
        <f t="shared" ref="G13:G31" si="0">F13-F13*($G$12)</f>
        <v>0.28999999999999998</v>
      </c>
      <c r="I13" s="31"/>
      <c r="J13" s="32">
        <f>G13*($J$12)</f>
        <v>0</v>
      </c>
      <c r="K13" s="33">
        <f>I13*G13</f>
        <v>0</v>
      </c>
      <c r="L13" s="34">
        <f>I13*J13</f>
        <v>0</v>
      </c>
    </row>
    <row r="14" spans="1:12" ht="14.25" customHeight="1">
      <c r="B14" s="35"/>
      <c r="C14" s="36" t="s">
        <v>23</v>
      </c>
      <c r="D14" s="36" t="s">
        <v>24</v>
      </c>
      <c r="E14" s="36">
        <v>100</v>
      </c>
      <c r="F14" s="37">
        <v>0.28999999999999998</v>
      </c>
      <c r="G14" s="38">
        <f t="shared" si="0"/>
        <v>0.28999999999999998</v>
      </c>
      <c r="I14" s="39"/>
      <c r="J14" s="40">
        <f t="shared" ref="J14:J31" si="1">G14*($J$12)</f>
        <v>0</v>
      </c>
      <c r="K14" s="41">
        <f t="shared" ref="K14:K31" si="2">I14*G14</f>
        <v>0</v>
      </c>
      <c r="L14" s="42">
        <f t="shared" ref="L14:L31" si="3">I14*J14</f>
        <v>0</v>
      </c>
    </row>
    <row r="15" spans="1:12" ht="14.25" customHeight="1">
      <c r="B15" s="35"/>
      <c r="C15" s="43" t="s">
        <v>25</v>
      </c>
      <c r="D15" s="36" t="s">
        <v>26</v>
      </c>
      <c r="E15" s="36">
        <v>100</v>
      </c>
      <c r="F15" s="37">
        <v>0.32</v>
      </c>
      <c r="G15" s="44">
        <f t="shared" si="0"/>
        <v>0.32</v>
      </c>
      <c r="I15" s="39"/>
      <c r="J15" s="40">
        <f t="shared" si="1"/>
        <v>0</v>
      </c>
      <c r="K15" s="41">
        <f t="shared" si="2"/>
        <v>0</v>
      </c>
      <c r="L15" s="42">
        <f t="shared" si="3"/>
        <v>0</v>
      </c>
    </row>
    <row r="16" spans="1:12" ht="14.25" customHeight="1">
      <c r="B16" s="35"/>
      <c r="C16" s="36" t="s">
        <v>27</v>
      </c>
      <c r="D16" s="36" t="s">
        <v>28</v>
      </c>
      <c r="E16" s="36">
        <v>100</v>
      </c>
      <c r="F16" s="37">
        <v>0.34</v>
      </c>
      <c r="G16" s="45">
        <f t="shared" si="0"/>
        <v>0.34</v>
      </c>
      <c r="I16" s="39"/>
      <c r="J16" s="40">
        <f t="shared" si="1"/>
        <v>0</v>
      </c>
      <c r="K16" s="41">
        <f t="shared" si="2"/>
        <v>0</v>
      </c>
      <c r="L16" s="42">
        <f t="shared" si="3"/>
        <v>0</v>
      </c>
    </row>
    <row r="17" spans="1:12" ht="14.25" customHeight="1">
      <c r="B17" s="35"/>
      <c r="C17" s="43" t="s">
        <v>29</v>
      </c>
      <c r="D17" s="36" t="s">
        <v>30</v>
      </c>
      <c r="E17" s="36">
        <v>100</v>
      </c>
      <c r="F17" s="37">
        <v>0.36</v>
      </c>
      <c r="G17" s="38">
        <f t="shared" si="0"/>
        <v>0.36</v>
      </c>
      <c r="I17" s="39"/>
      <c r="J17" s="40">
        <f t="shared" si="1"/>
        <v>0</v>
      </c>
      <c r="K17" s="41">
        <f t="shared" si="2"/>
        <v>0</v>
      </c>
      <c r="L17" s="42">
        <f t="shared" si="3"/>
        <v>0</v>
      </c>
    </row>
    <row r="18" spans="1:12" ht="14.25" customHeight="1">
      <c r="B18" s="35"/>
      <c r="C18" s="36" t="s">
        <v>31</v>
      </c>
      <c r="D18" s="36" t="s">
        <v>32</v>
      </c>
      <c r="E18" s="36">
        <v>100</v>
      </c>
      <c r="F18" s="37">
        <v>0.42</v>
      </c>
      <c r="G18" s="38">
        <f t="shared" si="0"/>
        <v>0.42</v>
      </c>
      <c r="I18" s="39"/>
      <c r="J18" s="40">
        <f t="shared" si="1"/>
        <v>0</v>
      </c>
      <c r="K18" s="41">
        <f t="shared" si="2"/>
        <v>0</v>
      </c>
      <c r="L18" s="42">
        <f t="shared" si="3"/>
        <v>0</v>
      </c>
    </row>
    <row r="19" spans="1:12" ht="14.25" customHeight="1">
      <c r="B19" s="35"/>
      <c r="C19" s="43" t="s">
        <v>33</v>
      </c>
      <c r="D19" s="36" t="s">
        <v>34</v>
      </c>
      <c r="E19" s="36">
        <v>100</v>
      </c>
      <c r="F19" s="37">
        <v>0.46</v>
      </c>
      <c r="G19" s="38">
        <f t="shared" si="0"/>
        <v>0.46</v>
      </c>
      <c r="I19" s="39"/>
      <c r="J19" s="40">
        <f t="shared" si="1"/>
        <v>0</v>
      </c>
      <c r="K19" s="41">
        <f t="shared" si="2"/>
        <v>0</v>
      </c>
      <c r="L19" s="42">
        <f t="shared" si="3"/>
        <v>0</v>
      </c>
    </row>
    <row r="20" spans="1:12" ht="14.25" customHeight="1">
      <c r="B20" s="35"/>
      <c r="C20" s="36" t="s">
        <v>35</v>
      </c>
      <c r="D20" s="36" t="s">
        <v>36</v>
      </c>
      <c r="E20" s="43">
        <v>80</v>
      </c>
      <c r="F20" s="37">
        <v>0.56000000000000005</v>
      </c>
      <c r="G20" s="38">
        <f t="shared" si="0"/>
        <v>0.56000000000000005</v>
      </c>
      <c r="I20" s="39"/>
      <c r="J20" s="40">
        <f t="shared" si="1"/>
        <v>0</v>
      </c>
      <c r="K20" s="41">
        <f t="shared" si="2"/>
        <v>0</v>
      </c>
      <c r="L20" s="42">
        <f t="shared" si="3"/>
        <v>0</v>
      </c>
    </row>
    <row r="21" spans="1:12" ht="14.25" customHeight="1">
      <c r="B21" s="35"/>
      <c r="C21" s="43" t="s">
        <v>37</v>
      </c>
      <c r="D21" s="36" t="s">
        <v>38</v>
      </c>
      <c r="E21" s="43">
        <v>60</v>
      </c>
      <c r="F21" s="37">
        <v>0.65</v>
      </c>
      <c r="G21" s="38">
        <f t="shared" si="0"/>
        <v>0.65</v>
      </c>
      <c r="I21" s="39"/>
      <c r="J21" s="40">
        <f t="shared" si="1"/>
        <v>0</v>
      </c>
      <c r="K21" s="41">
        <f t="shared" si="2"/>
        <v>0</v>
      </c>
      <c r="L21" s="42">
        <f t="shared" si="3"/>
        <v>0</v>
      </c>
    </row>
    <row r="22" spans="1:12" ht="14.25" customHeight="1">
      <c r="B22" s="35"/>
      <c r="C22" s="36" t="s">
        <v>39</v>
      </c>
      <c r="D22" s="36" t="s">
        <v>40</v>
      </c>
      <c r="E22" s="43">
        <v>50</v>
      </c>
      <c r="F22" s="37">
        <v>0.81</v>
      </c>
      <c r="G22" s="38">
        <f t="shared" si="0"/>
        <v>0.81</v>
      </c>
      <c r="I22" s="39"/>
      <c r="J22" s="40">
        <f t="shared" si="1"/>
        <v>0</v>
      </c>
      <c r="K22" s="41">
        <f t="shared" si="2"/>
        <v>0</v>
      </c>
      <c r="L22" s="42">
        <f t="shared" si="3"/>
        <v>0</v>
      </c>
    </row>
    <row r="23" spans="1:12" ht="14.25" customHeight="1">
      <c r="B23" s="35"/>
      <c r="C23" s="36" t="s">
        <v>41</v>
      </c>
      <c r="D23" s="36" t="s">
        <v>40</v>
      </c>
      <c r="E23" s="43">
        <v>50</v>
      </c>
      <c r="F23" s="37">
        <v>0.85</v>
      </c>
      <c r="G23" s="38">
        <f t="shared" si="0"/>
        <v>0.85</v>
      </c>
      <c r="I23" s="39"/>
      <c r="J23" s="40">
        <f t="shared" si="1"/>
        <v>0</v>
      </c>
      <c r="K23" s="41">
        <f t="shared" si="2"/>
        <v>0</v>
      </c>
      <c r="L23" s="42">
        <f t="shared" si="3"/>
        <v>0</v>
      </c>
    </row>
    <row r="24" spans="1:12" ht="14.25" customHeight="1">
      <c r="B24" s="35"/>
      <c r="C24" s="36" t="s">
        <v>42</v>
      </c>
      <c r="D24" s="36" t="s">
        <v>43</v>
      </c>
      <c r="E24" s="43">
        <v>50</v>
      </c>
      <c r="F24" s="37">
        <v>1</v>
      </c>
      <c r="G24" s="44">
        <f t="shared" si="0"/>
        <v>1</v>
      </c>
      <c r="I24" s="39"/>
      <c r="J24" s="40">
        <f t="shared" si="1"/>
        <v>0</v>
      </c>
      <c r="K24" s="41">
        <f t="shared" si="2"/>
        <v>0</v>
      </c>
      <c r="L24" s="42">
        <f t="shared" si="3"/>
        <v>0</v>
      </c>
    </row>
    <row r="25" spans="1:12" ht="14.25" customHeight="1">
      <c r="B25" s="35"/>
      <c r="C25" s="36" t="s">
        <v>44</v>
      </c>
      <c r="D25" s="36" t="s">
        <v>45</v>
      </c>
      <c r="E25" s="43">
        <v>35</v>
      </c>
      <c r="F25" s="37">
        <v>1.02</v>
      </c>
      <c r="G25" s="44">
        <f t="shared" si="0"/>
        <v>1.02</v>
      </c>
      <c r="I25" s="39"/>
      <c r="J25" s="40">
        <f t="shared" si="1"/>
        <v>0</v>
      </c>
      <c r="K25" s="41">
        <f t="shared" si="2"/>
        <v>0</v>
      </c>
      <c r="L25" s="42">
        <f t="shared" si="3"/>
        <v>0</v>
      </c>
    </row>
    <row r="26" spans="1:12" ht="14.25" customHeight="1">
      <c r="B26" s="35"/>
      <c r="C26" s="43" t="s">
        <v>46</v>
      </c>
      <c r="D26" s="36" t="s">
        <v>47</v>
      </c>
      <c r="E26" s="43">
        <v>30</v>
      </c>
      <c r="F26" s="37">
        <v>1.0900000000000001</v>
      </c>
      <c r="G26" s="45">
        <f t="shared" si="0"/>
        <v>1.0900000000000001</v>
      </c>
      <c r="I26" s="39"/>
      <c r="J26" s="40">
        <f t="shared" si="1"/>
        <v>0</v>
      </c>
      <c r="K26" s="41">
        <f t="shared" si="2"/>
        <v>0</v>
      </c>
      <c r="L26" s="42">
        <f t="shared" si="3"/>
        <v>0</v>
      </c>
    </row>
    <row r="27" spans="1:12" ht="14.25" customHeight="1" thickBot="1">
      <c r="A27" s="46"/>
      <c r="B27" s="47"/>
      <c r="C27" s="48" t="s">
        <v>48</v>
      </c>
      <c r="D27" s="48" t="s">
        <v>49</v>
      </c>
      <c r="E27" s="48">
        <v>20</v>
      </c>
      <c r="F27" s="49">
        <v>2.4300000000000002</v>
      </c>
      <c r="G27" s="50">
        <f t="shared" si="0"/>
        <v>2.4300000000000002</v>
      </c>
      <c r="I27" s="51"/>
      <c r="J27" s="52">
        <f t="shared" si="1"/>
        <v>0</v>
      </c>
      <c r="K27" s="53">
        <f t="shared" si="2"/>
        <v>0</v>
      </c>
      <c r="L27" s="54">
        <f t="shared" si="3"/>
        <v>0</v>
      </c>
    </row>
    <row r="28" spans="1:12" ht="15.75" customHeight="1">
      <c r="B28" s="26" t="s">
        <v>50</v>
      </c>
      <c r="C28" s="55" t="s">
        <v>51</v>
      </c>
      <c r="D28" s="55" t="s">
        <v>30</v>
      </c>
      <c r="E28" s="56">
        <v>100</v>
      </c>
      <c r="F28" s="57">
        <v>0.3</v>
      </c>
      <c r="G28" s="45">
        <f t="shared" si="0"/>
        <v>0.3</v>
      </c>
      <c r="I28" s="58"/>
      <c r="J28" s="59">
        <f t="shared" si="1"/>
        <v>0</v>
      </c>
      <c r="K28" s="60">
        <f t="shared" si="2"/>
        <v>0</v>
      </c>
      <c r="L28" s="60">
        <f t="shared" si="3"/>
        <v>0</v>
      </c>
    </row>
    <row r="29" spans="1:12" ht="15.75" customHeight="1">
      <c r="B29" s="35"/>
      <c r="C29" s="56" t="s">
        <v>52</v>
      </c>
      <c r="D29" s="61" t="s">
        <v>32</v>
      </c>
      <c r="E29" s="56">
        <v>100</v>
      </c>
      <c r="F29" s="62">
        <v>0.34</v>
      </c>
      <c r="G29" s="63">
        <f t="shared" si="0"/>
        <v>0.34</v>
      </c>
      <c r="I29" s="58"/>
      <c r="J29" s="59">
        <f t="shared" si="1"/>
        <v>0</v>
      </c>
      <c r="K29" s="41">
        <f t="shared" si="2"/>
        <v>0</v>
      </c>
      <c r="L29" s="41">
        <f t="shared" si="3"/>
        <v>0</v>
      </c>
    </row>
    <row r="30" spans="1:12" ht="15.75" customHeight="1">
      <c r="B30" s="35"/>
      <c r="C30" s="61" t="s">
        <v>53</v>
      </c>
      <c r="D30" s="56" t="s">
        <v>43</v>
      </c>
      <c r="E30" s="43">
        <v>50</v>
      </c>
      <c r="F30" s="64">
        <v>0.73</v>
      </c>
      <c r="G30" s="63">
        <f t="shared" si="0"/>
        <v>0.73</v>
      </c>
      <c r="I30" s="58"/>
      <c r="J30" s="59">
        <f t="shared" si="1"/>
        <v>0</v>
      </c>
      <c r="K30" s="53">
        <f t="shared" si="2"/>
        <v>0</v>
      </c>
      <c r="L30" s="53">
        <f t="shared" si="3"/>
        <v>0</v>
      </c>
    </row>
    <row r="31" spans="1:12" ht="15.75" customHeight="1" thickBot="1">
      <c r="B31" s="47"/>
      <c r="C31" s="61" t="s">
        <v>54</v>
      </c>
      <c r="D31" s="61" t="s">
        <v>55</v>
      </c>
      <c r="E31" s="65">
        <v>30</v>
      </c>
      <c r="F31" s="66">
        <v>0.91</v>
      </c>
      <c r="G31" s="50">
        <f t="shared" si="0"/>
        <v>0.91</v>
      </c>
      <c r="H31" s="67"/>
      <c r="I31" s="68"/>
      <c r="J31" s="59">
        <f t="shared" si="1"/>
        <v>0</v>
      </c>
      <c r="K31" s="69">
        <f t="shared" si="2"/>
        <v>0</v>
      </c>
      <c r="L31" s="69">
        <f t="shared" si="3"/>
        <v>0</v>
      </c>
    </row>
    <row r="32" spans="1:12" ht="19.5" customHeight="1" thickBot="1">
      <c r="A32" s="70"/>
      <c r="C32" s="70"/>
      <c r="D32" s="70"/>
      <c r="E32" s="70"/>
      <c r="F32" s="70"/>
      <c r="H32" s="71" t="s">
        <v>56</v>
      </c>
      <c r="I32" s="70"/>
      <c r="J32" s="72"/>
      <c r="K32" s="73">
        <f>SUM(K13:K31)</f>
        <v>0</v>
      </c>
      <c r="L32" s="74">
        <f>SUM(L13:L31)</f>
        <v>0</v>
      </c>
    </row>
    <row r="33" spans="1:12" ht="12" customHeight="1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75"/>
      <c r="L33" s="75"/>
    </row>
    <row r="34" spans="1:12" ht="12" customHeight="1">
      <c r="A34" s="76"/>
      <c r="B34" s="77"/>
      <c r="C34" s="77"/>
      <c r="D34" s="77"/>
      <c r="E34" s="77"/>
      <c r="F34" s="77"/>
      <c r="G34" s="77"/>
    </row>
  </sheetData>
  <mergeCells count="10">
    <mergeCell ref="B13:B27"/>
    <mergeCell ref="B28:B31"/>
    <mergeCell ref="A34:G34"/>
    <mergeCell ref="A9:L9"/>
    <mergeCell ref="A11:B12"/>
    <mergeCell ref="C11:C12"/>
    <mergeCell ref="D11:D12"/>
    <mergeCell ref="E11:E12"/>
    <mergeCell ref="K11:K12"/>
    <mergeCell ref="L11:L12"/>
  </mergeCells>
  <hyperlinks>
    <hyperlink ref="H7" r:id="rId1" display="www.oldim-kiev.com.ua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Хомуты Aquer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2017-01-23T13:47:30Z</dcterms:modified>
</cp:coreProperties>
</file>