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апорная арматура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48" i="4" l="1"/>
  <c r="K47" i="4"/>
  <c r="F12" i="4"/>
  <c r="F48" i="4" s="1"/>
  <c r="F13" i="4" l="1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I46" i="4" l="1"/>
  <c r="K46" i="4" s="1"/>
  <c r="J46" i="4"/>
  <c r="I44" i="4"/>
  <c r="K44" i="4" s="1"/>
  <c r="J44" i="4"/>
  <c r="I42" i="4"/>
  <c r="K42" i="4" s="1"/>
  <c r="J42" i="4"/>
  <c r="I40" i="4"/>
  <c r="K40" i="4" s="1"/>
  <c r="J40" i="4"/>
  <c r="I38" i="4"/>
  <c r="K38" i="4" s="1"/>
  <c r="J38" i="4"/>
  <c r="I36" i="4"/>
  <c r="K36" i="4" s="1"/>
  <c r="J36" i="4"/>
  <c r="I34" i="4"/>
  <c r="K34" i="4" s="1"/>
  <c r="J34" i="4"/>
  <c r="I32" i="4"/>
  <c r="K32" i="4" s="1"/>
  <c r="J32" i="4"/>
  <c r="I30" i="4"/>
  <c r="K30" i="4" s="1"/>
  <c r="J30" i="4"/>
  <c r="I28" i="4"/>
  <c r="K28" i="4" s="1"/>
  <c r="J28" i="4"/>
  <c r="I26" i="4"/>
  <c r="K26" i="4" s="1"/>
  <c r="J26" i="4"/>
  <c r="I24" i="4"/>
  <c r="K24" i="4" s="1"/>
  <c r="J24" i="4"/>
  <c r="I22" i="4"/>
  <c r="K22" i="4" s="1"/>
  <c r="J22" i="4"/>
  <c r="I20" i="4"/>
  <c r="K20" i="4" s="1"/>
  <c r="J20" i="4"/>
  <c r="I18" i="4"/>
  <c r="K18" i="4" s="1"/>
  <c r="J18" i="4"/>
  <c r="I16" i="4"/>
  <c r="K16" i="4" s="1"/>
  <c r="J16" i="4"/>
  <c r="I14" i="4"/>
  <c r="K14" i="4" s="1"/>
  <c r="J14" i="4"/>
  <c r="I45" i="4"/>
  <c r="K45" i="4" s="1"/>
  <c r="J45" i="4"/>
  <c r="I43" i="4"/>
  <c r="K43" i="4" s="1"/>
  <c r="J43" i="4"/>
  <c r="I41" i="4"/>
  <c r="K41" i="4" s="1"/>
  <c r="J41" i="4"/>
  <c r="I39" i="4"/>
  <c r="K39" i="4" s="1"/>
  <c r="J39" i="4"/>
  <c r="I37" i="4"/>
  <c r="K37" i="4" s="1"/>
  <c r="J37" i="4"/>
  <c r="I35" i="4"/>
  <c r="K35" i="4" s="1"/>
  <c r="J35" i="4"/>
  <c r="I33" i="4"/>
  <c r="K33" i="4" s="1"/>
  <c r="J33" i="4"/>
  <c r="I31" i="4"/>
  <c r="K31" i="4" s="1"/>
  <c r="J31" i="4"/>
  <c r="I29" i="4"/>
  <c r="K29" i="4" s="1"/>
  <c r="J29" i="4"/>
  <c r="I27" i="4"/>
  <c r="K27" i="4" s="1"/>
  <c r="J27" i="4"/>
  <c r="I25" i="4"/>
  <c r="K25" i="4" s="1"/>
  <c r="J25" i="4"/>
  <c r="I23" i="4"/>
  <c r="K23" i="4" s="1"/>
  <c r="J23" i="4"/>
  <c r="I21" i="4"/>
  <c r="K21" i="4" s="1"/>
  <c r="J21" i="4"/>
  <c r="I19" i="4"/>
  <c r="K19" i="4" s="1"/>
  <c r="J19" i="4"/>
  <c r="I17" i="4"/>
  <c r="K17" i="4" s="1"/>
  <c r="J17" i="4"/>
  <c r="I15" i="4"/>
  <c r="K15" i="4" s="1"/>
  <c r="J15" i="4"/>
  <c r="I13" i="4"/>
  <c r="K13" i="4" s="1"/>
  <c r="K49" i="4" s="1"/>
  <c r="J13" i="4"/>
  <c r="J49" i="4" s="1"/>
</calcChain>
</file>

<file path=xl/sharedStrings.xml><?xml version="1.0" encoding="utf-8"?>
<sst xmlns="http://schemas.openxmlformats.org/spreadsheetml/2006/main" count="105" uniqueCount="75">
  <si>
    <t xml:space="preserve">МП ООО "ОЛДИМ"      </t>
  </si>
  <si>
    <t>г.Киев ул. Коноплянская, 12</t>
  </si>
  <si>
    <t>тел. (044) 461-82-28, т/ф. 461-82-30</t>
  </si>
  <si>
    <t>г.Одесса ул.Николаевская дорога, 124</t>
  </si>
  <si>
    <t>тел. (048) 238-60-98, т/ф. 778-64-19</t>
  </si>
  <si>
    <t>e-mail: oldim@i.ua</t>
  </si>
  <si>
    <t>www.oldim.kiev.ua</t>
  </si>
  <si>
    <t>Запорная арматура Aquer</t>
  </si>
  <si>
    <t>Наименование</t>
  </si>
  <si>
    <t>Код</t>
  </si>
  <si>
    <t>Размер</t>
  </si>
  <si>
    <t xml:space="preserve">Количество в упаковке </t>
  </si>
  <si>
    <t>Розница</t>
  </si>
  <si>
    <t>Скидка</t>
  </si>
  <si>
    <t>Заказ</t>
  </si>
  <si>
    <t>Курс</t>
  </si>
  <si>
    <t>Сумма в евро</t>
  </si>
  <si>
    <t>Сумма гривна</t>
  </si>
  <si>
    <t>USD</t>
  </si>
  <si>
    <t>шт.</t>
  </si>
  <si>
    <t>Кран шаровый для воды ВВ с ручкой</t>
  </si>
  <si>
    <t>ZKWD1/2</t>
  </si>
  <si>
    <t>1/2"</t>
  </si>
  <si>
    <t>ZKWD3/4</t>
  </si>
  <si>
    <t>3/4"</t>
  </si>
  <si>
    <t>ZKWD1</t>
  </si>
  <si>
    <t>1"</t>
  </si>
  <si>
    <t>ZKWD5/4</t>
  </si>
  <si>
    <t>5/4"</t>
  </si>
  <si>
    <t>ZKWD6/4</t>
  </si>
  <si>
    <t>6/4"</t>
  </si>
  <si>
    <t>ZKWD2</t>
  </si>
  <si>
    <t>2"</t>
  </si>
  <si>
    <t>Кран шаровый для воды ВН "американка"</t>
  </si>
  <si>
    <t>ZKWD1/2PS</t>
  </si>
  <si>
    <t>ZKWD3/4PS</t>
  </si>
  <si>
    <t>ZKWD1PS</t>
  </si>
  <si>
    <t>Кран шаровый для воды ВН с бабочкой</t>
  </si>
  <si>
    <t>ZKWD1/2WZ</t>
  </si>
  <si>
    <t>ZKWD3/4WZ</t>
  </si>
  <si>
    <t>ZKWD1WZ</t>
  </si>
  <si>
    <t xml:space="preserve">Фильтр сетчатый </t>
  </si>
  <si>
    <t>FWS1/2</t>
  </si>
  <si>
    <t>FWS3/4</t>
  </si>
  <si>
    <t>FWS1</t>
  </si>
  <si>
    <t>FWS5/4</t>
  </si>
  <si>
    <t>FWS6/4</t>
  </si>
  <si>
    <t>FWS2</t>
  </si>
  <si>
    <t>Клапан обратный пружинный муфтовый с латунным седлом</t>
  </si>
  <si>
    <t>ZZ1/2GM</t>
  </si>
  <si>
    <t>ZZ3/4GM</t>
  </si>
  <si>
    <t>ZZ1GM</t>
  </si>
  <si>
    <t>ZZ5/4GM</t>
  </si>
  <si>
    <t>ZZ6/4GM</t>
  </si>
  <si>
    <t>ZZ2GM</t>
  </si>
  <si>
    <t>Клапан обратный пружинный муфтовый с пластиковым седлом</t>
  </si>
  <si>
    <t>ZZ1/2 GP</t>
  </si>
  <si>
    <t>ZZ3/4 GP</t>
  </si>
  <si>
    <t>ZZ1 GP</t>
  </si>
  <si>
    <t>ZZ5/4 GP</t>
  </si>
  <si>
    <t>ZZ6/4 GP</t>
  </si>
  <si>
    <t>ZZ2 GP</t>
  </si>
  <si>
    <t>Радиаторный вентиль - прямой</t>
  </si>
  <si>
    <t>ZGZ PROS</t>
  </si>
  <si>
    <t>Радиаторный вентиль - угловой</t>
  </si>
  <si>
    <t>ZGZ KAT</t>
  </si>
  <si>
    <t>ZGO PROS</t>
  </si>
  <si>
    <t>Радиаторный отсечный вентиль - угловой</t>
  </si>
  <si>
    <t>ZGO KAT</t>
  </si>
  <si>
    <t>Cчетчик воды крыльчатый ЛК-15</t>
  </si>
  <si>
    <t>ЛК-15Х</t>
  </si>
  <si>
    <t>243 грн.</t>
  </si>
  <si>
    <t>ЛК-15Г</t>
  </si>
  <si>
    <t>∑</t>
  </si>
  <si>
    <t>Коммерческое предложение от 01.03.2016г. Цены с НДС в ДОЛЛАРАХ со склада в Киеве, Одессе.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</si>
</sst>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€-2]\ #,##0.00"/>
    <numFmt numFmtId="165" formatCode="[$$-409]#,##0.00"/>
    <numFmt numFmtId="166" formatCode="#,##0.00\ [$€-1]"/>
    <numFmt numFmtId="167" formatCode="_-* #,##0.00\ [$€-1]_-;\-* #,##0.00\ [$€-1]_-;_-* &quot;-&quot;??\ [$€-1]_-"/>
  </numFmts>
  <fonts count="15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b/>
      <i/>
      <sz val="11"/>
      <name val="Arial"/>
      <family val="2"/>
      <charset val="204"/>
    </font>
    <font>
      <sz val="10"/>
      <name val="Arial CE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E"/>
      <charset val="238"/>
    </font>
    <font>
      <sz val="16"/>
      <name val="Calibri"/>
      <family val="2"/>
      <charset val="204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3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1"/>
    <xf numFmtId="0" fontId="2" fillId="0" borderId="0" xfId="0" applyFont="1" applyAlignment="1"/>
    <xf numFmtId="0" fontId="0" fillId="0" borderId="0" xfId="0" applyAlignment="1"/>
    <xf numFmtId="0" fontId="4" fillId="0" borderId="0" xfId="2" applyFont="1" applyAlignment="1" applyProtection="1"/>
    <xf numFmtId="0" fontId="1" fillId="0" borderId="1" xfId="1" applyBorder="1"/>
    <xf numFmtId="0" fontId="5" fillId="0" borderId="2" xfId="0" applyFont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165" fontId="2" fillId="0" borderId="9" xfId="1" applyNumberFormat="1" applyFont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2" fontId="9" fillId="0" borderId="7" xfId="1" applyNumberFormat="1" applyFont="1" applyFill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/>
    </xf>
    <xf numFmtId="0" fontId="1" fillId="0" borderId="10" xfId="1" applyBorder="1"/>
    <xf numFmtId="0" fontId="8" fillId="0" borderId="1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/>
    </xf>
    <xf numFmtId="165" fontId="9" fillId="0" borderId="11" xfId="1" applyNumberFormat="1" applyFont="1" applyFill="1" applyBorder="1" applyAlignment="1">
      <alignment horizontal="center" vertical="center" wrapText="1"/>
    </xf>
    <xf numFmtId="0" fontId="1" fillId="0" borderId="15" xfId="1" applyBorder="1" applyAlignment="1">
      <alignment vertical="center"/>
    </xf>
    <xf numFmtId="2" fontId="9" fillId="0" borderId="11" xfId="1" applyNumberFormat="1" applyFont="1" applyFill="1" applyBorder="1" applyAlignment="1">
      <alignment horizontal="center" vertical="center" wrapText="1"/>
    </xf>
    <xf numFmtId="2" fontId="1" fillId="0" borderId="11" xfId="1" applyNumberForma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wrapText="1"/>
    </xf>
    <xf numFmtId="165" fontId="9" fillId="0" borderId="13" xfId="1" applyNumberFormat="1" applyFont="1" applyFill="1" applyBorder="1" applyAlignment="1">
      <alignment horizontal="center" vertical="center" wrapText="1"/>
    </xf>
    <xf numFmtId="2" fontId="1" fillId="0" borderId="13" xfId="1" applyNumberFormat="1" applyBorder="1" applyAlignment="1">
      <alignment horizontal="center" vertical="center"/>
    </xf>
    <xf numFmtId="165" fontId="9" fillId="0" borderId="15" xfId="1" applyNumberFormat="1" applyFont="1" applyFill="1" applyBorder="1" applyAlignment="1">
      <alignment horizontal="center" vertical="center" wrapText="1"/>
    </xf>
    <xf numFmtId="0" fontId="1" fillId="0" borderId="11" xfId="1" applyBorder="1" applyAlignment="1">
      <alignment vertical="center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1" fillId="0" borderId="13" xfId="1" applyBorder="1" applyAlignment="1">
      <alignment vertical="center"/>
    </xf>
    <xf numFmtId="2" fontId="1" fillId="0" borderId="16" xfId="1" applyNumberFormat="1" applyBorder="1" applyAlignment="1">
      <alignment horizontal="center" vertical="center"/>
    </xf>
    <xf numFmtId="0" fontId="1" fillId="0" borderId="16" xfId="1" applyBorder="1"/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165" fontId="2" fillId="0" borderId="19" xfId="1" applyNumberFormat="1" applyFont="1" applyBorder="1" applyAlignment="1">
      <alignment horizontal="center" vertical="center"/>
    </xf>
    <xf numFmtId="165" fontId="9" fillId="0" borderId="5" xfId="1" applyNumberFormat="1" applyFont="1" applyFill="1" applyBorder="1" applyAlignment="1">
      <alignment horizontal="center" vertical="center" wrapText="1"/>
    </xf>
    <xf numFmtId="0" fontId="1" fillId="0" borderId="17" xfId="1" applyBorder="1" applyAlignment="1">
      <alignment vertical="center"/>
    </xf>
    <xf numFmtId="2" fontId="9" fillId="0" borderId="5" xfId="1" applyNumberFormat="1" applyFont="1" applyFill="1" applyBorder="1" applyAlignment="1">
      <alignment horizontal="center" vertical="center" wrapText="1"/>
    </xf>
    <xf numFmtId="0" fontId="1" fillId="0" borderId="10" xfId="1" applyBorder="1" applyAlignment="1">
      <alignment vertical="top"/>
    </xf>
    <xf numFmtId="2" fontId="9" fillId="0" borderId="3" xfId="1" applyNumberFormat="1" applyFont="1" applyFill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2" fontId="1" fillId="0" borderId="15" xfId="1" applyNumberFormat="1" applyBorder="1" applyAlignment="1">
      <alignment horizontal="center" vertical="center"/>
    </xf>
    <xf numFmtId="0" fontId="1" fillId="0" borderId="20" xfId="1" applyBorder="1" applyAlignment="1">
      <alignment horizontal="center" vertical="top"/>
    </xf>
    <xf numFmtId="165" fontId="9" fillId="0" borderId="17" xfId="1" applyNumberFormat="1" applyFont="1" applyFill="1" applyBorder="1" applyAlignment="1">
      <alignment horizontal="center" vertical="center" wrapText="1"/>
    </xf>
    <xf numFmtId="0" fontId="1" fillId="0" borderId="5" xfId="1" applyBorder="1" applyAlignment="1">
      <alignment vertical="center"/>
    </xf>
    <xf numFmtId="2" fontId="1" fillId="0" borderId="17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top"/>
    </xf>
    <xf numFmtId="0" fontId="8" fillId="0" borderId="16" xfId="1" applyFont="1" applyBorder="1" applyAlignment="1">
      <alignment horizontal="center" vertical="center" wrapText="1"/>
    </xf>
    <xf numFmtId="0" fontId="1" fillId="0" borderId="21" xfId="1" applyBorder="1"/>
    <xf numFmtId="0" fontId="1" fillId="0" borderId="7" xfId="1" applyBorder="1" applyAlignment="1">
      <alignment vertical="center"/>
    </xf>
    <xf numFmtId="2" fontId="9" fillId="0" borderId="16" xfId="1" applyNumberFormat="1" applyFont="1" applyFill="1" applyBorder="1" applyAlignment="1">
      <alignment horizontal="center" vertical="center" wrapText="1"/>
    </xf>
    <xf numFmtId="0" fontId="1" fillId="0" borderId="20" xfId="1" applyBorder="1"/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6" xfId="1" applyBorder="1" applyAlignment="1">
      <alignment vertical="center"/>
    </xf>
    <xf numFmtId="0" fontId="1" fillId="0" borderId="12" xfId="1" applyBorder="1" applyAlignment="1">
      <alignment horizontal="center" vertical="center"/>
    </xf>
    <xf numFmtId="2" fontId="9" fillId="0" borderId="15" xfId="1" applyNumberFormat="1" applyFont="1" applyFill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2" fontId="9" fillId="0" borderId="17" xfId="1" applyNumberFormat="1" applyFont="1" applyFill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16" xfId="1" applyBorder="1" applyAlignment="1">
      <alignment horizontal="center"/>
    </xf>
    <xf numFmtId="0" fontId="8" fillId="0" borderId="23" xfId="3" applyFont="1" applyBorder="1" applyAlignment="1" applyProtection="1">
      <alignment horizontal="center"/>
    </xf>
    <xf numFmtId="0" fontId="9" fillId="0" borderId="3" xfId="1" applyFont="1" applyBorder="1" applyAlignment="1">
      <alignment horizontal="center" vertical="center"/>
    </xf>
    <xf numFmtId="165" fontId="2" fillId="0" borderId="24" xfId="1" applyNumberFormat="1" applyFont="1" applyBorder="1" applyAlignment="1">
      <alignment horizontal="center"/>
    </xf>
    <xf numFmtId="0" fontId="1" fillId="0" borderId="0" xfId="1" applyBorder="1" applyAlignment="1">
      <alignment horizontal="center" vertical="center" wrapText="1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9" fillId="0" borderId="13" xfId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/>
    </xf>
    <xf numFmtId="0" fontId="9" fillId="0" borderId="16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5" xfId="1" applyBorder="1" applyAlignment="1">
      <alignment horizontal="center"/>
    </xf>
    <xf numFmtId="0" fontId="1" fillId="0" borderId="25" xfId="1" applyBorder="1" applyAlignment="1">
      <alignment horizontal="center"/>
    </xf>
    <xf numFmtId="165" fontId="2" fillId="0" borderId="26" xfId="1" applyNumberFormat="1" applyFont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165" fontId="9" fillId="0" borderId="7" xfId="1" applyNumberFormat="1" applyFont="1" applyFill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165" fontId="2" fillId="0" borderId="26" xfId="1" applyNumberFormat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top"/>
    </xf>
    <xf numFmtId="0" fontId="1" fillId="0" borderId="4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5" fontId="2" fillId="0" borderId="29" xfId="1" applyNumberFormat="1" applyFont="1" applyBorder="1" applyAlignment="1">
      <alignment horizontal="center" vertical="center"/>
    </xf>
    <xf numFmtId="165" fontId="9" fillId="0" borderId="4" xfId="1" applyNumberFormat="1" applyFont="1" applyFill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2" fontId="9" fillId="0" borderId="4" xfId="1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0" xfId="1" applyAlignment="1">
      <alignment horizontal="center" vertical="top"/>
    </xf>
    <xf numFmtId="0" fontId="9" fillId="0" borderId="13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165" fontId="2" fillId="0" borderId="30" xfId="1" applyNumberFormat="1" applyFont="1" applyBorder="1" applyAlignment="1">
      <alignment horizontal="center" vertical="center"/>
    </xf>
    <xf numFmtId="0" fontId="1" fillId="0" borderId="27" xfId="1" applyBorder="1" applyAlignment="1">
      <alignment horizontal="center" vertical="top"/>
    </xf>
    <xf numFmtId="0" fontId="1" fillId="0" borderId="3" xfId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166" fontId="2" fillId="4" borderId="7" xfId="0" applyNumberFormat="1" applyFont="1" applyFill="1" applyBorder="1" applyAlignment="1">
      <alignment horizontal="center" vertical="center"/>
    </xf>
    <xf numFmtId="2" fontId="9" fillId="4" borderId="31" xfId="0" applyNumberFormat="1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166" fontId="2" fillId="4" borderId="5" xfId="0" applyNumberFormat="1" applyFont="1" applyFill="1" applyBorder="1" applyAlignment="1">
      <alignment horizontal="center" vertical="center"/>
    </xf>
    <xf numFmtId="2" fontId="9" fillId="4" borderId="32" xfId="0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2" fontId="1" fillId="5" borderId="27" xfId="1" applyNumberFormat="1" applyFill="1" applyBorder="1" applyAlignment="1">
      <alignment horizontal="center" vertical="center"/>
    </xf>
    <xf numFmtId="2" fontId="1" fillId="5" borderId="4" xfId="1" applyNumberFormat="1" applyFill="1" applyBorder="1" applyAlignment="1">
      <alignment horizontal="center" vertical="center"/>
    </xf>
    <xf numFmtId="0" fontId="2" fillId="0" borderId="0" xfId="0" applyFont="1" applyBorder="1" applyAlignment="1"/>
  </cellXfs>
  <cellStyles count="13">
    <cellStyle name="Euro" xfId="4"/>
    <cellStyle name="Normalny 2" xfId="5"/>
    <cellStyle name="Normalny 2 2" xfId="6"/>
    <cellStyle name="Normalny 3" xfId="7"/>
    <cellStyle name="Normalny 3 2" xfId="8"/>
    <cellStyle name="Normalny 3 2 2" xfId="9"/>
    <cellStyle name="Normalny 7" xfId="10"/>
    <cellStyle name="Procentowy 2" xfId="11"/>
    <cellStyle name="Procentowy 3" xfId="12"/>
    <cellStyle name="Гиперссылка" xfId="2" builtinId="8"/>
    <cellStyle name="Гиперссылка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13</xdr:row>
      <xdr:rowOff>95250</xdr:rowOff>
    </xdr:from>
    <xdr:to>
      <xdr:col>0</xdr:col>
      <xdr:colOff>1695450</xdr:colOff>
      <xdr:row>17</xdr:row>
      <xdr:rowOff>147870</xdr:rowOff>
    </xdr:to>
    <xdr:pic>
      <xdr:nvPicPr>
        <xdr:cNvPr id="2" name="Рисунок 1" descr="kran-sharovoy-drossele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8150" y="2495550"/>
          <a:ext cx="1257300" cy="700320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18</xdr:row>
      <xdr:rowOff>190500</xdr:rowOff>
    </xdr:from>
    <xdr:to>
      <xdr:col>0</xdr:col>
      <xdr:colOff>1668846</xdr:colOff>
      <xdr:row>20</xdr:row>
      <xdr:rowOff>209550</xdr:rowOff>
    </xdr:to>
    <xdr:pic>
      <xdr:nvPicPr>
        <xdr:cNvPr id="3" name="Рисунок 2" descr="kran-sharovoy-soyedinitelnoy-mufto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7225" y="3409950"/>
          <a:ext cx="1011621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762000</xdr:colOff>
      <xdr:row>21</xdr:row>
      <xdr:rowOff>200025</xdr:rowOff>
    </xdr:from>
    <xdr:to>
      <xdr:col>0</xdr:col>
      <xdr:colOff>1504949</xdr:colOff>
      <xdr:row>23</xdr:row>
      <xdr:rowOff>266898</xdr:rowOff>
    </xdr:to>
    <xdr:pic>
      <xdr:nvPicPr>
        <xdr:cNvPr id="4" name="Рисунок 3" descr="kran-sharovoy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4105275"/>
          <a:ext cx="742949" cy="657423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25</xdr:row>
      <xdr:rowOff>28575</xdr:rowOff>
    </xdr:from>
    <xdr:to>
      <xdr:col>0</xdr:col>
      <xdr:colOff>1409700</xdr:colOff>
      <xdr:row>29</xdr:row>
      <xdr:rowOff>69850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23875" y="4981575"/>
          <a:ext cx="885825" cy="688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733425</xdr:colOff>
      <xdr:row>32</xdr:row>
      <xdr:rowOff>38100</xdr:rowOff>
    </xdr:from>
    <xdr:to>
      <xdr:col>0</xdr:col>
      <xdr:colOff>1476375</xdr:colOff>
      <xdr:row>35</xdr:row>
      <xdr:rowOff>85725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3425" y="6162675"/>
          <a:ext cx="742950" cy="533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638175</xdr:colOff>
      <xdr:row>38</xdr:row>
      <xdr:rowOff>47625</xdr:rowOff>
    </xdr:from>
    <xdr:to>
      <xdr:col>0</xdr:col>
      <xdr:colOff>1333500</xdr:colOff>
      <xdr:row>41</xdr:row>
      <xdr:rowOff>104356</xdr:rowOff>
    </xdr:to>
    <xdr:pic>
      <xdr:nvPicPr>
        <xdr:cNvPr id="7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8175" y="7153275"/>
          <a:ext cx="695325" cy="542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733425</xdr:colOff>
      <xdr:row>42</xdr:row>
      <xdr:rowOff>209551</xdr:rowOff>
    </xdr:from>
    <xdr:to>
      <xdr:col>0</xdr:col>
      <xdr:colOff>1247775</xdr:colOff>
      <xdr:row>42</xdr:row>
      <xdr:rowOff>695325</xdr:rowOff>
    </xdr:to>
    <xdr:pic>
      <xdr:nvPicPr>
        <xdr:cNvPr id="8" name="image283.jpe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7972426"/>
          <a:ext cx="514350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685801</xdr:colOff>
      <xdr:row>43</xdr:row>
      <xdr:rowOff>190500</xdr:rowOff>
    </xdr:from>
    <xdr:to>
      <xdr:col>0</xdr:col>
      <xdr:colOff>1219201</xdr:colOff>
      <xdr:row>43</xdr:row>
      <xdr:rowOff>676275</xdr:rowOff>
    </xdr:to>
    <xdr:pic>
      <xdr:nvPicPr>
        <xdr:cNvPr id="9" name="image284.jpe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1" y="8734425"/>
          <a:ext cx="5334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676275</xdr:colOff>
      <xdr:row>44</xdr:row>
      <xdr:rowOff>219075</xdr:rowOff>
    </xdr:from>
    <xdr:to>
      <xdr:col>0</xdr:col>
      <xdr:colOff>1290845</xdr:colOff>
      <xdr:row>44</xdr:row>
      <xdr:rowOff>723900</xdr:rowOff>
    </xdr:to>
    <xdr:pic>
      <xdr:nvPicPr>
        <xdr:cNvPr id="10" name="image284.jpe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9477375"/>
          <a:ext cx="61457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685800</xdr:colOff>
      <xdr:row>45</xdr:row>
      <xdr:rowOff>200025</xdr:rowOff>
    </xdr:from>
    <xdr:to>
      <xdr:col>0</xdr:col>
      <xdr:colOff>1239563</xdr:colOff>
      <xdr:row>45</xdr:row>
      <xdr:rowOff>647700</xdr:rowOff>
    </xdr:to>
    <xdr:pic>
      <xdr:nvPicPr>
        <xdr:cNvPr id="11" name="image286.jpe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0267950"/>
          <a:ext cx="553763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104774</xdr:rowOff>
    </xdr:from>
    <xdr:to>
      <xdr:col>1</xdr:col>
      <xdr:colOff>723900</xdr:colOff>
      <xdr:row>6</xdr:row>
      <xdr:rowOff>27298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52400" y="104774"/>
          <a:ext cx="3048000" cy="103694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266699</xdr:colOff>
      <xdr:row>1</xdr:row>
      <xdr:rowOff>161354</xdr:rowOff>
    </xdr:from>
    <xdr:to>
      <xdr:col>4</xdr:col>
      <xdr:colOff>38099</xdr:colOff>
      <xdr:row>7</xdr:row>
      <xdr:rowOff>38863</xdr:rowOff>
    </xdr:to>
    <xdr:pic>
      <xdr:nvPicPr>
        <xdr:cNvPr id="13" name="Рисунок 12" descr="my-shop-1428647650.jp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895724" y="323279"/>
          <a:ext cx="1209675" cy="991934"/>
        </a:xfrm>
        <a:prstGeom prst="rect">
          <a:avLst/>
        </a:prstGeom>
      </xdr:spPr>
    </xdr:pic>
    <xdr:clientData/>
  </xdr:twoCellAnchor>
  <xdr:twoCellAnchor editAs="oneCell">
    <xdr:from>
      <xdr:col>0</xdr:col>
      <xdr:colOff>1257300</xdr:colOff>
      <xdr:row>46</xdr:row>
      <xdr:rowOff>171450</xdr:rowOff>
    </xdr:from>
    <xdr:to>
      <xdr:col>0</xdr:col>
      <xdr:colOff>1730351</xdr:colOff>
      <xdr:row>47</xdr:row>
      <xdr:rowOff>257175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0934700"/>
          <a:ext cx="4730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676275</xdr:colOff>
      <xdr:row>46</xdr:row>
      <xdr:rowOff>200025</xdr:rowOff>
    </xdr:from>
    <xdr:to>
      <xdr:col>0</xdr:col>
      <xdr:colOff>1101885</xdr:colOff>
      <xdr:row>47</xdr:row>
      <xdr:rowOff>266700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0963275"/>
          <a:ext cx="42561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\&#1090;&#1077;&#1088;&#1084;&#1080;&#1085;&#1072;&#1083;\&#1055;&#1056;&#1040;&#1049;&#1057;&#1067;%2001.03.2016\OLDIM_&#1087;&#1088;&#1072;&#1081;&#1089;_&#1072;&#1087;&#1088;&#1077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лдим"/>
      <sheetName val="Вн.кан. HTPlus Magnaplast"/>
      <sheetName val="Бесшумка Ultra dB Magnaplast"/>
      <sheetName val="Нар.кан. ПВХ Magnaplast"/>
      <sheetName val="Нар.трубы.гофр. Magnaplast"/>
      <sheetName val="Нар.фитинг.гофр. Magnaplast "/>
      <sheetName val="SC Колодцы Magnaplast"/>
      <sheetName val="Вн.кан. ПП Украина"/>
      <sheetName val="Кан. ПВХ Украина"/>
      <sheetName val="Трапы Aquer"/>
      <sheetName val="Аксессуары"/>
      <sheetName val="Tweetop система PERT"/>
      <sheetName val="Aquer система PPR"/>
      <sheetName val="Теплый пол"/>
      <sheetName val="Pex"/>
      <sheetName val="Радиаторы Mastas"/>
      <sheetName val="Радиаторы Brugman"/>
      <sheetName val="Запорная арматура"/>
      <sheetName val="Хомуты Aquer "/>
      <sheetName val="Хомуты Walraven"/>
      <sheetName val="Трубы ПЭ"/>
      <sheetName val="Фитинги для ПЭ - MPJ, Astore"/>
      <sheetName val="Фитинги для ПЭ - Unidelta"/>
      <sheetName val="Фитинги терморезисторные"/>
      <sheetName val="Фитинги стыковые "/>
      <sheetName val="Фланцы сталь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ldim.kiev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5D5D"/>
  </sheetPr>
  <dimension ref="A1:K51"/>
  <sheetViews>
    <sheetView tabSelected="1" workbookViewId="0">
      <pane ySplit="12" topLeftCell="A13" activePane="bottomLeft" state="frozen"/>
      <selection pane="bottomLeft" activeCell="B49" sqref="B49"/>
    </sheetView>
  </sheetViews>
  <sheetFormatPr defaultRowHeight="12.75"/>
  <cols>
    <col min="1" max="1" width="37.140625" style="1" customWidth="1"/>
    <col min="2" max="2" width="17.28515625" style="1" customWidth="1"/>
    <col min="3" max="3" width="9.140625" style="1"/>
    <col min="4" max="4" width="12.42578125" style="1" customWidth="1"/>
    <col min="5" max="6" width="9.140625" style="1"/>
    <col min="7" max="7" width="5.7109375" style="1" customWidth="1"/>
    <col min="8" max="16384" width="9.140625" style="1"/>
  </cols>
  <sheetData>
    <row r="1" spans="1:11">
      <c r="G1" s="2" t="s">
        <v>0</v>
      </c>
      <c r="H1" s="2"/>
    </row>
    <row r="2" spans="1:11" ht="15">
      <c r="G2" s="2" t="s">
        <v>1</v>
      </c>
      <c r="H2" s="3"/>
    </row>
    <row r="3" spans="1:11" ht="15">
      <c r="G3" s="2" t="s">
        <v>2</v>
      </c>
      <c r="H3" s="3"/>
    </row>
    <row r="4" spans="1:11" ht="15">
      <c r="G4" s="2" t="s">
        <v>3</v>
      </c>
      <c r="H4" s="3"/>
    </row>
    <row r="5" spans="1:11" ht="15">
      <c r="G5" s="2" t="s">
        <v>4</v>
      </c>
      <c r="H5" s="3"/>
    </row>
    <row r="6" spans="1:11" ht="15">
      <c r="G6" s="2" t="s">
        <v>5</v>
      </c>
      <c r="H6" s="3"/>
    </row>
    <row r="7" spans="1:11">
      <c r="G7" s="4" t="s">
        <v>6</v>
      </c>
      <c r="H7" s="2"/>
    </row>
    <row r="8" spans="1:11" ht="9" customHeight="1" thickBot="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customFormat="1" ht="25.35" customHeight="1" thickBot="1">
      <c r="A9" s="6" t="s">
        <v>7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3.5" thickBot="1"/>
    <row r="11" spans="1:11" ht="13.5" thickBot="1">
      <c r="A11" s="7" t="s">
        <v>8</v>
      </c>
      <c r="B11" s="8" t="s">
        <v>9</v>
      </c>
      <c r="C11" s="9" t="s">
        <v>10</v>
      </c>
      <c r="D11" s="7" t="s">
        <v>11</v>
      </c>
      <c r="E11" s="10" t="s">
        <v>12</v>
      </c>
      <c r="F11" s="11" t="s">
        <v>13</v>
      </c>
      <c r="G11" s="12"/>
      <c r="H11" s="13" t="s">
        <v>14</v>
      </c>
      <c r="I11" s="14" t="s">
        <v>15</v>
      </c>
      <c r="J11" s="9" t="s">
        <v>16</v>
      </c>
      <c r="K11" s="9" t="s">
        <v>17</v>
      </c>
    </row>
    <row r="12" spans="1:11" ht="15" thickBot="1">
      <c r="A12" s="15"/>
      <c r="B12" s="8"/>
      <c r="C12" s="9"/>
      <c r="D12" s="15"/>
      <c r="E12" s="16" t="s">
        <v>18</v>
      </c>
      <c r="F12" s="17">
        <f>[1]Олдим!E34</f>
        <v>0</v>
      </c>
      <c r="G12" s="12"/>
      <c r="H12" s="13" t="s">
        <v>19</v>
      </c>
      <c r="I12" s="18">
        <v>0</v>
      </c>
      <c r="J12" s="9"/>
      <c r="K12" s="9"/>
    </row>
    <row r="13" spans="1:11">
      <c r="A13" s="19" t="s">
        <v>20</v>
      </c>
      <c r="B13" s="20" t="s">
        <v>21</v>
      </c>
      <c r="C13" s="21" t="s">
        <v>22</v>
      </c>
      <c r="D13" s="22">
        <v>10</v>
      </c>
      <c r="E13" s="23">
        <v>3.2</v>
      </c>
      <c r="F13" s="24">
        <f>E13-E13*($F$12)</f>
        <v>3.2</v>
      </c>
      <c r="H13" s="25"/>
      <c r="I13" s="26">
        <f>F13*($I$12)</f>
        <v>0</v>
      </c>
      <c r="J13" s="27">
        <f>H13*F13</f>
        <v>0</v>
      </c>
      <c r="K13" s="27">
        <f>H13*I13</f>
        <v>0</v>
      </c>
    </row>
    <row r="14" spans="1:11">
      <c r="A14" s="28"/>
      <c r="B14" s="29" t="s">
        <v>23</v>
      </c>
      <c r="C14" s="30" t="s">
        <v>24</v>
      </c>
      <c r="D14" s="31"/>
      <c r="E14" s="32">
        <v>4.66</v>
      </c>
      <c r="F14" s="33">
        <f t="shared" ref="F14:F46" si="0">E14-E14*($F$12)</f>
        <v>4.66</v>
      </c>
      <c r="H14" s="34"/>
      <c r="I14" s="35">
        <f t="shared" ref="I14:I46" si="1">F14*($I$12)</f>
        <v>0</v>
      </c>
      <c r="J14" s="36">
        <f t="shared" ref="J14:J46" si="2">H14*F14</f>
        <v>0</v>
      </c>
      <c r="K14" s="36">
        <f t="shared" ref="K14:K45" si="3">H14*I14</f>
        <v>0</v>
      </c>
    </row>
    <row r="15" spans="1:11">
      <c r="A15" s="28"/>
      <c r="B15" s="29" t="s">
        <v>25</v>
      </c>
      <c r="C15" s="30" t="s">
        <v>26</v>
      </c>
      <c r="D15" s="37"/>
      <c r="E15" s="32">
        <v>7.85</v>
      </c>
      <c r="F15" s="38">
        <f t="shared" si="0"/>
        <v>7.85</v>
      </c>
      <c r="H15" s="34"/>
      <c r="I15" s="35">
        <f t="shared" si="1"/>
        <v>0</v>
      </c>
      <c r="J15" s="36">
        <f t="shared" si="2"/>
        <v>0</v>
      </c>
      <c r="K15" s="39">
        <f t="shared" si="3"/>
        <v>0</v>
      </c>
    </row>
    <row r="16" spans="1:11">
      <c r="A16" s="28"/>
      <c r="B16" s="29" t="s">
        <v>27</v>
      </c>
      <c r="C16" s="30" t="s">
        <v>28</v>
      </c>
      <c r="D16" s="29">
        <v>4</v>
      </c>
      <c r="E16" s="32">
        <v>11.96</v>
      </c>
      <c r="F16" s="40">
        <f t="shared" si="0"/>
        <v>11.96</v>
      </c>
      <c r="H16" s="41"/>
      <c r="I16" s="42">
        <f t="shared" si="1"/>
        <v>0</v>
      </c>
      <c r="J16" s="36">
        <f t="shared" si="2"/>
        <v>0</v>
      </c>
      <c r="K16" s="36">
        <f t="shared" si="3"/>
        <v>0</v>
      </c>
    </row>
    <row r="17" spans="1:11">
      <c r="A17" s="28"/>
      <c r="B17" s="29" t="s">
        <v>29</v>
      </c>
      <c r="C17" s="30" t="s">
        <v>30</v>
      </c>
      <c r="D17" s="43">
        <v>2</v>
      </c>
      <c r="E17" s="32">
        <v>16.98</v>
      </c>
      <c r="F17" s="33">
        <f t="shared" si="0"/>
        <v>16.98</v>
      </c>
      <c r="H17" s="44"/>
      <c r="I17" s="35">
        <f t="shared" si="1"/>
        <v>0</v>
      </c>
      <c r="J17" s="45">
        <f t="shared" si="2"/>
        <v>0</v>
      </c>
      <c r="K17" s="36">
        <f t="shared" si="3"/>
        <v>0</v>
      </c>
    </row>
    <row r="18" spans="1:11" ht="13.5" thickBot="1">
      <c r="A18" s="46"/>
      <c r="B18" s="47" t="s">
        <v>31</v>
      </c>
      <c r="C18" s="48" t="s">
        <v>32</v>
      </c>
      <c r="D18" s="47">
        <v>2</v>
      </c>
      <c r="E18" s="49">
        <v>26.09</v>
      </c>
      <c r="F18" s="50">
        <f t="shared" si="0"/>
        <v>26.09</v>
      </c>
      <c r="H18" s="51"/>
      <c r="I18" s="52">
        <f t="shared" si="1"/>
        <v>0</v>
      </c>
      <c r="J18" s="39">
        <f t="shared" si="2"/>
        <v>0</v>
      </c>
      <c r="K18" s="39">
        <f t="shared" si="3"/>
        <v>0</v>
      </c>
    </row>
    <row r="19" spans="1:11" ht="18" customHeight="1">
      <c r="A19" s="53" t="s">
        <v>33</v>
      </c>
      <c r="B19" s="20" t="s">
        <v>34</v>
      </c>
      <c r="C19" s="21" t="s">
        <v>22</v>
      </c>
      <c r="D19" s="20">
        <v>10</v>
      </c>
      <c r="E19" s="23">
        <v>4.55</v>
      </c>
      <c r="F19" s="24">
        <f t="shared" si="0"/>
        <v>4.55</v>
      </c>
      <c r="H19" s="25"/>
      <c r="I19" s="54">
        <f t="shared" si="1"/>
        <v>0</v>
      </c>
      <c r="J19" s="55">
        <f t="shared" si="2"/>
        <v>0</v>
      </c>
      <c r="K19" s="27">
        <f t="shared" si="3"/>
        <v>0</v>
      </c>
    </row>
    <row r="20" spans="1:11" ht="18" customHeight="1">
      <c r="A20" s="28"/>
      <c r="B20" s="29" t="s">
        <v>35</v>
      </c>
      <c r="C20" s="30" t="s">
        <v>24</v>
      </c>
      <c r="D20" s="29">
        <v>8</v>
      </c>
      <c r="E20" s="56">
        <v>7.05</v>
      </c>
      <c r="F20" s="40">
        <f t="shared" si="0"/>
        <v>7.05</v>
      </c>
      <c r="H20" s="41"/>
      <c r="I20" s="35">
        <f t="shared" si="1"/>
        <v>0</v>
      </c>
      <c r="J20" s="39">
        <f t="shared" si="2"/>
        <v>0</v>
      </c>
      <c r="K20" s="57">
        <f t="shared" si="3"/>
        <v>0</v>
      </c>
    </row>
    <row r="21" spans="1:11" ht="18" customHeight="1" thickBot="1">
      <c r="A21" s="58"/>
      <c r="B21" s="29" t="s">
        <v>36</v>
      </c>
      <c r="C21" s="48" t="s">
        <v>26</v>
      </c>
      <c r="D21" s="47">
        <v>5</v>
      </c>
      <c r="E21" s="49">
        <v>9.4499999999999993</v>
      </c>
      <c r="F21" s="59">
        <f t="shared" si="0"/>
        <v>9.4499999999999993</v>
      </c>
      <c r="H21" s="60"/>
      <c r="I21" s="52">
        <f t="shared" si="1"/>
        <v>0</v>
      </c>
      <c r="J21" s="61">
        <f t="shared" si="2"/>
        <v>0</v>
      </c>
      <c r="K21" s="61">
        <f t="shared" si="3"/>
        <v>0</v>
      </c>
    </row>
    <row r="22" spans="1:11" ht="23.25" customHeight="1">
      <c r="A22" s="62" t="s">
        <v>37</v>
      </c>
      <c r="B22" s="63" t="s">
        <v>38</v>
      </c>
      <c r="C22" s="21" t="s">
        <v>22</v>
      </c>
      <c r="D22" s="20"/>
      <c r="E22" s="23">
        <v>3.06</v>
      </c>
      <c r="F22" s="24">
        <f t="shared" si="0"/>
        <v>3.06</v>
      </c>
      <c r="G22" s="64"/>
      <c r="H22" s="65"/>
      <c r="I22" s="26">
        <f t="shared" si="1"/>
        <v>0</v>
      </c>
      <c r="J22" s="27">
        <f t="shared" si="2"/>
        <v>0</v>
      </c>
      <c r="K22" s="27">
        <f t="shared" si="3"/>
        <v>0</v>
      </c>
    </row>
    <row r="23" spans="1:11" ht="23.25" customHeight="1">
      <c r="A23" s="28"/>
      <c r="B23" s="29" t="s">
        <v>39</v>
      </c>
      <c r="C23" s="30" t="s">
        <v>24</v>
      </c>
      <c r="D23" s="29"/>
      <c r="E23" s="32">
        <v>4.72</v>
      </c>
      <c r="F23" s="33">
        <f t="shared" si="0"/>
        <v>4.72</v>
      </c>
      <c r="H23" s="44"/>
      <c r="I23" s="66">
        <f t="shared" si="1"/>
        <v>0</v>
      </c>
      <c r="J23" s="36">
        <f t="shared" si="2"/>
        <v>0</v>
      </c>
      <c r="K23" s="36">
        <f t="shared" si="3"/>
        <v>0</v>
      </c>
    </row>
    <row r="24" spans="1:11" ht="23.25" customHeight="1" thickBot="1">
      <c r="A24" s="67"/>
      <c r="B24" s="47" t="s">
        <v>40</v>
      </c>
      <c r="C24" s="48" t="s">
        <v>26</v>
      </c>
      <c r="D24" s="47"/>
      <c r="E24" s="49">
        <v>8.17</v>
      </c>
      <c r="F24" s="50">
        <f t="shared" si="0"/>
        <v>8.17</v>
      </c>
      <c r="H24" s="51"/>
      <c r="I24" s="52">
        <f t="shared" si="1"/>
        <v>0</v>
      </c>
      <c r="J24" s="39">
        <f t="shared" si="2"/>
        <v>0</v>
      </c>
      <c r="K24" s="39">
        <f t="shared" si="3"/>
        <v>0</v>
      </c>
    </row>
    <row r="25" spans="1:11">
      <c r="A25" s="68" t="s">
        <v>41</v>
      </c>
      <c r="B25" s="69" t="s">
        <v>42</v>
      </c>
      <c r="C25" s="70" t="s">
        <v>22</v>
      </c>
      <c r="D25" s="71">
        <v>10</v>
      </c>
      <c r="E25" s="23">
        <v>2.76</v>
      </c>
      <c r="F25" s="24">
        <f t="shared" si="0"/>
        <v>2.76</v>
      </c>
      <c r="H25" s="65"/>
      <c r="I25" s="54">
        <f t="shared" si="1"/>
        <v>0</v>
      </c>
      <c r="J25" s="55">
        <f t="shared" si="2"/>
        <v>0</v>
      </c>
      <c r="K25" s="27">
        <f t="shared" si="3"/>
        <v>0</v>
      </c>
    </row>
    <row r="26" spans="1:11">
      <c r="A26" s="28"/>
      <c r="B26" s="72" t="s">
        <v>43</v>
      </c>
      <c r="C26" s="73" t="s">
        <v>24</v>
      </c>
      <c r="D26" s="74"/>
      <c r="E26" s="32">
        <v>4.2699999999999996</v>
      </c>
      <c r="F26" s="40">
        <f t="shared" si="0"/>
        <v>4.2699999999999996</v>
      </c>
      <c r="H26" s="75"/>
      <c r="I26" s="35">
        <f t="shared" si="1"/>
        <v>0</v>
      </c>
      <c r="J26" s="39">
        <f t="shared" si="2"/>
        <v>0</v>
      </c>
      <c r="K26" s="36">
        <f t="shared" si="3"/>
        <v>0</v>
      </c>
    </row>
    <row r="27" spans="1:11">
      <c r="A27" s="28"/>
      <c r="B27" s="72" t="s">
        <v>44</v>
      </c>
      <c r="C27" s="73" t="s">
        <v>26</v>
      </c>
      <c r="D27" s="74"/>
      <c r="E27" s="32">
        <v>6.28</v>
      </c>
      <c r="F27" s="33">
        <f t="shared" si="0"/>
        <v>6.28</v>
      </c>
      <c r="H27" s="75"/>
      <c r="I27" s="35">
        <f t="shared" si="1"/>
        <v>0</v>
      </c>
      <c r="J27" s="36">
        <f t="shared" si="2"/>
        <v>0</v>
      </c>
      <c r="K27" s="36">
        <f t="shared" si="3"/>
        <v>0</v>
      </c>
    </row>
    <row r="28" spans="1:11">
      <c r="A28" s="28"/>
      <c r="B28" s="72" t="s">
        <v>45</v>
      </c>
      <c r="C28" s="73" t="s">
        <v>28</v>
      </c>
      <c r="D28" s="74"/>
      <c r="E28" s="32">
        <v>12.53</v>
      </c>
      <c r="F28" s="33">
        <f>E28-E28*($F$12)</f>
        <v>12.53</v>
      </c>
      <c r="H28" s="75"/>
      <c r="I28" s="42">
        <f t="shared" si="1"/>
        <v>0</v>
      </c>
      <c r="J28" s="36">
        <f t="shared" si="2"/>
        <v>0</v>
      </c>
      <c r="K28" s="45">
        <f t="shared" si="3"/>
        <v>0</v>
      </c>
    </row>
    <row r="29" spans="1:11">
      <c r="A29" s="28"/>
      <c r="B29" s="72" t="s">
        <v>46</v>
      </c>
      <c r="C29" s="76" t="s">
        <v>30</v>
      </c>
      <c r="D29" s="74"/>
      <c r="E29" s="32">
        <v>16.66</v>
      </c>
      <c r="F29" s="38">
        <f t="shared" si="0"/>
        <v>16.66</v>
      </c>
      <c r="H29" s="75"/>
      <c r="I29" s="77">
        <f t="shared" si="1"/>
        <v>0</v>
      </c>
      <c r="J29" s="39">
        <f t="shared" si="2"/>
        <v>0</v>
      </c>
      <c r="K29" s="39">
        <f t="shared" si="3"/>
        <v>0</v>
      </c>
    </row>
    <row r="30" spans="1:11" ht="13.5" thickBot="1">
      <c r="A30" s="67"/>
      <c r="B30" s="78" t="s">
        <v>47</v>
      </c>
      <c r="C30" s="79" t="s">
        <v>32</v>
      </c>
      <c r="D30" s="80"/>
      <c r="E30" s="49">
        <v>27.11</v>
      </c>
      <c r="F30" s="59">
        <f t="shared" si="0"/>
        <v>27.11</v>
      </c>
      <c r="H30" s="60"/>
      <c r="I30" s="81">
        <f t="shared" si="1"/>
        <v>0</v>
      </c>
      <c r="J30" s="61">
        <f t="shared" si="2"/>
        <v>0</v>
      </c>
      <c r="K30" s="61">
        <f t="shared" si="3"/>
        <v>0</v>
      </c>
    </row>
    <row r="31" spans="1:11" ht="15" customHeight="1">
      <c r="A31" s="82" t="s">
        <v>48</v>
      </c>
      <c r="B31" s="83" t="s">
        <v>49</v>
      </c>
      <c r="C31" s="84" t="s">
        <v>22</v>
      </c>
      <c r="D31" s="85">
        <v>10</v>
      </c>
      <c r="E31" s="86">
        <v>2.74</v>
      </c>
      <c r="F31" s="24">
        <f t="shared" si="0"/>
        <v>2.74</v>
      </c>
      <c r="H31" s="65"/>
      <c r="I31" s="54">
        <f t="shared" si="1"/>
        <v>0</v>
      </c>
      <c r="J31" s="27">
        <f t="shared" si="2"/>
        <v>0</v>
      </c>
      <c r="K31" s="55">
        <f t="shared" si="3"/>
        <v>0</v>
      </c>
    </row>
    <row r="32" spans="1:11">
      <c r="A32" s="87"/>
      <c r="B32" s="88" t="s">
        <v>50</v>
      </c>
      <c r="C32" s="89" t="s">
        <v>24</v>
      </c>
      <c r="D32" s="90"/>
      <c r="E32" s="91">
        <v>4.13</v>
      </c>
      <c r="F32" s="40">
        <f t="shared" si="0"/>
        <v>4.13</v>
      </c>
      <c r="H32" s="75"/>
      <c r="I32" s="35">
        <f t="shared" si="1"/>
        <v>0</v>
      </c>
      <c r="J32" s="36">
        <f t="shared" si="2"/>
        <v>0</v>
      </c>
      <c r="K32" s="36">
        <f t="shared" si="3"/>
        <v>0</v>
      </c>
    </row>
    <row r="33" spans="1:11">
      <c r="B33" s="88" t="s">
        <v>51</v>
      </c>
      <c r="C33" s="89" t="s">
        <v>26</v>
      </c>
      <c r="D33" s="90"/>
      <c r="E33" s="91">
        <v>6.28</v>
      </c>
      <c r="F33" s="40">
        <f t="shared" si="0"/>
        <v>6.28</v>
      </c>
      <c r="H33" s="75"/>
      <c r="I33" s="42">
        <f t="shared" si="1"/>
        <v>0</v>
      </c>
      <c r="J33" s="36">
        <f t="shared" si="2"/>
        <v>0</v>
      </c>
      <c r="K33" s="36">
        <f t="shared" si="3"/>
        <v>0</v>
      </c>
    </row>
    <row r="34" spans="1:11">
      <c r="B34" s="88" t="s">
        <v>52</v>
      </c>
      <c r="C34" s="89" t="s">
        <v>28</v>
      </c>
      <c r="D34" s="92"/>
      <c r="E34" s="91">
        <v>9.68</v>
      </c>
      <c r="F34" s="33">
        <f t="shared" si="0"/>
        <v>9.68</v>
      </c>
      <c r="H34" s="75"/>
      <c r="I34" s="77">
        <f t="shared" si="1"/>
        <v>0</v>
      </c>
      <c r="J34" s="36">
        <f t="shared" si="2"/>
        <v>0</v>
      </c>
      <c r="K34" s="39">
        <f t="shared" si="3"/>
        <v>0</v>
      </c>
    </row>
    <row r="35" spans="1:11">
      <c r="B35" s="88" t="s">
        <v>53</v>
      </c>
      <c r="C35" s="89" t="s">
        <v>30</v>
      </c>
      <c r="D35" s="93">
        <v>5</v>
      </c>
      <c r="E35" s="91">
        <v>14.15</v>
      </c>
      <c r="F35" s="33">
        <f t="shared" si="0"/>
        <v>14.15</v>
      </c>
      <c r="H35" s="75"/>
      <c r="I35" s="35">
        <f t="shared" si="1"/>
        <v>0</v>
      </c>
      <c r="J35" s="36">
        <f t="shared" si="2"/>
        <v>0</v>
      </c>
      <c r="K35" s="57">
        <f t="shared" si="3"/>
        <v>0</v>
      </c>
    </row>
    <row r="36" spans="1:11" ht="13.5" thickBot="1">
      <c r="B36" s="94" t="s">
        <v>54</v>
      </c>
      <c r="C36" s="95" t="s">
        <v>32</v>
      </c>
      <c r="D36" s="80"/>
      <c r="E36" s="96">
        <v>20.77</v>
      </c>
      <c r="F36" s="50">
        <f t="shared" si="0"/>
        <v>20.77</v>
      </c>
      <c r="H36" s="60"/>
      <c r="I36" s="52">
        <f t="shared" si="1"/>
        <v>0</v>
      </c>
      <c r="J36" s="61">
        <f t="shared" si="2"/>
        <v>0</v>
      </c>
      <c r="K36" s="61">
        <f t="shared" si="3"/>
        <v>0</v>
      </c>
    </row>
    <row r="37" spans="1:11">
      <c r="A37" s="97" t="s">
        <v>55</v>
      </c>
      <c r="B37" s="69" t="s">
        <v>56</v>
      </c>
      <c r="C37" s="98" t="s">
        <v>22</v>
      </c>
      <c r="D37" s="85">
        <v>10</v>
      </c>
      <c r="E37" s="23">
        <v>2.5070000000000001</v>
      </c>
      <c r="F37" s="99">
        <f t="shared" si="0"/>
        <v>2.5070000000000001</v>
      </c>
      <c r="H37" s="65"/>
      <c r="I37" s="26">
        <f t="shared" si="1"/>
        <v>0</v>
      </c>
      <c r="J37" s="55">
        <f t="shared" si="2"/>
        <v>0</v>
      </c>
      <c r="K37" s="55">
        <f t="shared" si="3"/>
        <v>0</v>
      </c>
    </row>
    <row r="38" spans="1:11">
      <c r="A38" s="100"/>
      <c r="B38" s="72" t="s">
        <v>57</v>
      </c>
      <c r="C38" s="76" t="s">
        <v>24</v>
      </c>
      <c r="D38" s="90"/>
      <c r="E38" s="32">
        <v>3.726</v>
      </c>
      <c r="F38" s="38">
        <f t="shared" si="0"/>
        <v>3.726</v>
      </c>
      <c r="H38" s="75"/>
      <c r="I38" s="35">
        <f t="shared" si="1"/>
        <v>0</v>
      </c>
      <c r="J38" s="36">
        <f t="shared" si="2"/>
        <v>0</v>
      </c>
      <c r="K38" s="39">
        <f t="shared" si="3"/>
        <v>0</v>
      </c>
    </row>
    <row r="39" spans="1:11">
      <c r="A39" s="28"/>
      <c r="B39" s="72" t="s">
        <v>58</v>
      </c>
      <c r="C39" s="76" t="s">
        <v>26</v>
      </c>
      <c r="D39" s="90"/>
      <c r="E39" s="32">
        <v>4.2320000000000002</v>
      </c>
      <c r="F39" s="40">
        <f t="shared" si="0"/>
        <v>4.2320000000000002</v>
      </c>
      <c r="H39" s="75"/>
      <c r="I39" s="42">
        <f t="shared" si="1"/>
        <v>0</v>
      </c>
      <c r="J39" s="36">
        <f t="shared" si="2"/>
        <v>0</v>
      </c>
      <c r="K39" s="36">
        <f t="shared" si="3"/>
        <v>0</v>
      </c>
    </row>
    <row r="40" spans="1:11">
      <c r="A40" s="28"/>
      <c r="B40" s="72" t="s">
        <v>59</v>
      </c>
      <c r="C40" s="76" t="s">
        <v>28</v>
      </c>
      <c r="D40" s="92"/>
      <c r="E40" s="32">
        <v>7.8199999999999994</v>
      </c>
      <c r="F40" s="40">
        <f t="shared" si="0"/>
        <v>7.8199999999999994</v>
      </c>
      <c r="H40" s="75"/>
      <c r="I40" s="77">
        <f t="shared" si="1"/>
        <v>0</v>
      </c>
      <c r="J40" s="39">
        <f t="shared" si="2"/>
        <v>0</v>
      </c>
      <c r="K40" s="36">
        <f t="shared" si="3"/>
        <v>0</v>
      </c>
    </row>
    <row r="41" spans="1:11">
      <c r="A41" s="28"/>
      <c r="B41" s="72" t="s">
        <v>60</v>
      </c>
      <c r="C41" s="76" t="s">
        <v>30</v>
      </c>
      <c r="D41" s="93">
        <v>5</v>
      </c>
      <c r="E41" s="32">
        <v>11.845000000000001</v>
      </c>
      <c r="F41" s="33">
        <f t="shared" si="0"/>
        <v>11.845000000000001</v>
      </c>
      <c r="H41" s="75"/>
      <c r="I41" s="77">
        <f t="shared" si="1"/>
        <v>0</v>
      </c>
      <c r="J41" s="57">
        <f t="shared" si="2"/>
        <v>0</v>
      </c>
      <c r="K41" s="36">
        <f t="shared" si="3"/>
        <v>0</v>
      </c>
    </row>
    <row r="42" spans="1:11" ht="13.5" thickBot="1">
      <c r="A42" s="28"/>
      <c r="B42" s="101" t="s">
        <v>61</v>
      </c>
      <c r="C42" s="102" t="s">
        <v>32</v>
      </c>
      <c r="D42" s="80"/>
      <c r="E42" s="103">
        <v>16.697999999999997</v>
      </c>
      <c r="F42" s="50">
        <f t="shared" si="0"/>
        <v>16.697999999999997</v>
      </c>
      <c r="H42" s="60"/>
      <c r="I42" s="81">
        <f t="shared" si="1"/>
        <v>0</v>
      </c>
      <c r="J42" s="61">
        <f t="shared" si="2"/>
        <v>0</v>
      </c>
      <c r="K42" s="39">
        <f t="shared" si="3"/>
        <v>0</v>
      </c>
    </row>
    <row r="43" spans="1:11" ht="61.5" customHeight="1" thickBot="1">
      <c r="A43" s="104" t="s">
        <v>62</v>
      </c>
      <c r="B43" s="105" t="s">
        <v>63</v>
      </c>
      <c r="C43" s="106" t="s">
        <v>22</v>
      </c>
      <c r="D43" s="105">
        <v>1</v>
      </c>
      <c r="E43" s="107">
        <v>5.69</v>
      </c>
      <c r="F43" s="108">
        <f t="shared" si="0"/>
        <v>5.69</v>
      </c>
      <c r="H43" s="109"/>
      <c r="I43" s="110">
        <f t="shared" si="1"/>
        <v>0</v>
      </c>
      <c r="J43" s="27">
        <f t="shared" si="2"/>
        <v>0</v>
      </c>
      <c r="K43" s="27">
        <f t="shared" si="3"/>
        <v>0</v>
      </c>
    </row>
    <row r="44" spans="1:11" ht="56.25" customHeight="1" thickBot="1">
      <c r="A44" s="104" t="s">
        <v>64</v>
      </c>
      <c r="B44" s="111" t="s">
        <v>65</v>
      </c>
      <c r="C44" s="112" t="s">
        <v>22</v>
      </c>
      <c r="D44" s="113">
        <v>1</v>
      </c>
      <c r="E44" s="107">
        <v>5.56</v>
      </c>
      <c r="F44" s="108">
        <f t="shared" si="0"/>
        <v>5.56</v>
      </c>
      <c r="H44" s="109"/>
      <c r="I44" s="110">
        <f t="shared" si="1"/>
        <v>0</v>
      </c>
      <c r="J44" s="27">
        <f t="shared" si="2"/>
        <v>0</v>
      </c>
      <c r="K44" s="27">
        <f t="shared" si="3"/>
        <v>0</v>
      </c>
    </row>
    <row r="45" spans="1:11" ht="63.75" customHeight="1" thickBot="1">
      <c r="A45" s="114" t="s">
        <v>64</v>
      </c>
      <c r="B45" s="115" t="s">
        <v>66</v>
      </c>
      <c r="C45" s="116" t="s">
        <v>22</v>
      </c>
      <c r="D45" s="117">
        <v>1</v>
      </c>
      <c r="E45" s="118">
        <v>4.79</v>
      </c>
      <c r="F45" s="108">
        <f t="shared" si="0"/>
        <v>4.79</v>
      </c>
      <c r="H45" s="109"/>
      <c r="I45" s="110">
        <f t="shared" si="1"/>
        <v>0</v>
      </c>
      <c r="J45" s="27">
        <f t="shared" si="2"/>
        <v>0</v>
      </c>
      <c r="K45" s="27">
        <f t="shared" si="3"/>
        <v>0</v>
      </c>
    </row>
    <row r="46" spans="1:11" ht="54.75" customHeight="1" thickBot="1">
      <c r="A46" s="119" t="s">
        <v>67</v>
      </c>
      <c r="B46" s="111" t="s">
        <v>68</v>
      </c>
      <c r="C46" s="112" t="s">
        <v>22</v>
      </c>
      <c r="D46" s="113">
        <v>1</v>
      </c>
      <c r="E46" s="107">
        <v>4.92</v>
      </c>
      <c r="F46" s="108">
        <f t="shared" si="0"/>
        <v>4.92</v>
      </c>
      <c r="H46" s="109"/>
      <c r="I46" s="110">
        <f t="shared" si="1"/>
        <v>0</v>
      </c>
      <c r="J46" s="27">
        <f t="shared" si="2"/>
        <v>0</v>
      </c>
      <c r="K46" s="27">
        <f>H46*I46</f>
        <v>0</v>
      </c>
    </row>
    <row r="47" spans="1:11" ht="24" customHeight="1">
      <c r="A47" s="120" t="s">
        <v>69</v>
      </c>
      <c r="B47" s="121" t="s">
        <v>70</v>
      </c>
      <c r="C47" s="121">
        <v>15</v>
      </c>
      <c r="D47" s="122">
        <v>1</v>
      </c>
      <c r="E47" s="123" t="s">
        <v>71</v>
      </c>
      <c r="F47" s="124">
        <f>243-243*F12</f>
        <v>243</v>
      </c>
      <c r="H47" s="25"/>
      <c r="I47" s="54"/>
      <c r="J47" s="27"/>
      <c r="K47" s="55">
        <f t="shared" ref="K47:K48" si="4">H47*I47</f>
        <v>0</v>
      </c>
    </row>
    <row r="48" spans="1:11" ht="24" customHeight="1" thickBot="1">
      <c r="A48" s="125"/>
      <c r="B48" s="126" t="s">
        <v>72</v>
      </c>
      <c r="C48" s="127">
        <v>15</v>
      </c>
      <c r="D48" s="128">
        <v>1</v>
      </c>
      <c r="E48" s="129" t="s">
        <v>71</v>
      </c>
      <c r="F48" s="130">
        <f>243-243*F12</f>
        <v>243</v>
      </c>
      <c r="H48" s="51"/>
      <c r="I48" s="81"/>
      <c r="J48" s="57"/>
      <c r="K48" s="39">
        <f t="shared" si="4"/>
        <v>0</v>
      </c>
    </row>
    <row r="49" spans="1:11" ht="17.25" customHeight="1" thickBot="1">
      <c r="G49" s="131" t="s">
        <v>73</v>
      </c>
      <c r="J49" s="132">
        <f>SUM(J13:J46)</f>
        <v>0</v>
      </c>
      <c r="K49" s="133">
        <f>SUM(K13:K46)</f>
        <v>0</v>
      </c>
    </row>
    <row r="50" spans="1:11" ht="17.25" customHeight="1" thickBo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5">
      <c r="A51" s="134" t="s">
        <v>74</v>
      </c>
      <c r="B51" s="134"/>
      <c r="C51" s="134"/>
      <c r="D51" s="134"/>
      <c r="E51" s="134"/>
      <c r="F51" s="134"/>
      <c r="G51" s="134"/>
      <c r="H51" s="134"/>
      <c r="I51"/>
    </row>
  </sheetData>
  <mergeCells count="15">
    <mergeCell ref="D41:D42"/>
    <mergeCell ref="D13:D15"/>
    <mergeCell ref="D25:D30"/>
    <mergeCell ref="A31:A32"/>
    <mergeCell ref="D31:D34"/>
    <mergeCell ref="D35:D36"/>
    <mergeCell ref="A37:A38"/>
    <mergeCell ref="D37:D40"/>
    <mergeCell ref="A9:K9"/>
    <mergeCell ref="A11:A12"/>
    <mergeCell ref="B11:B12"/>
    <mergeCell ref="C11:C12"/>
    <mergeCell ref="D11:D12"/>
    <mergeCell ref="J11:J12"/>
    <mergeCell ref="K11:K12"/>
  </mergeCells>
  <hyperlinks>
    <hyperlink ref="G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Запорная арматура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2016-09-13T09:09:44Z</dcterms:modified>
</cp:coreProperties>
</file>